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2-26 января 2024 года\"/>
    </mc:Choice>
  </mc:AlternateContent>
  <xr:revisionPtr revIDLastSave="0" documentId="13_ncr:1_{E8EF3C60-1BDB-4BDA-9A31-538F4CB0AA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42" i="1"/>
  <c r="G43" i="1"/>
  <c r="G44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D38" i="1"/>
  <c r="E38" i="1"/>
  <c r="F38" i="1"/>
  <c r="D39" i="1"/>
  <c r="D49" i="1" s="1"/>
  <c r="E39" i="1"/>
  <c r="F39" i="1"/>
  <c r="D40" i="1"/>
  <c r="E40" i="1"/>
  <c r="E50" i="1" s="1"/>
  <c r="F40" i="1"/>
  <c r="D41" i="1"/>
  <c r="E41" i="1"/>
  <c r="F41" i="1"/>
  <c r="D42" i="1"/>
  <c r="E42" i="1"/>
  <c r="F42" i="1"/>
  <c r="D43" i="1"/>
  <c r="D53" i="1" s="1"/>
  <c r="E43" i="1"/>
  <c r="F43" i="1"/>
  <c r="C29" i="1"/>
  <c r="C38" i="1" s="1"/>
  <c r="C30" i="1"/>
  <c r="C39" i="1" s="1"/>
  <c r="C31" i="1"/>
  <c r="C40" i="1" s="1"/>
  <c r="C32" i="1"/>
  <c r="C41" i="1" s="1"/>
  <c r="G29" i="1"/>
  <c r="G30" i="1"/>
  <c r="G31" i="1"/>
  <c r="G32" i="1"/>
  <c r="G33" i="1"/>
  <c r="G34" i="1"/>
  <c r="G35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G21" i="1"/>
  <c r="G22" i="1"/>
  <c r="G23" i="1"/>
  <c r="G24" i="1"/>
  <c r="G25" i="1"/>
  <c r="G26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E21" i="1"/>
  <c r="F21" i="1"/>
  <c r="E22" i="1"/>
  <c r="F22" i="1"/>
  <c r="E23" i="1"/>
  <c r="F23" i="1"/>
  <c r="E24" i="1"/>
  <c r="F24" i="1"/>
  <c r="E25" i="1"/>
  <c r="F25" i="1"/>
  <c r="E26" i="1"/>
  <c r="F26" i="1"/>
  <c r="D21" i="1"/>
  <c r="C5" i="1"/>
  <c r="C21" i="1" s="1"/>
  <c r="C6" i="1"/>
  <c r="C22" i="1" s="1"/>
  <c r="C7" i="1"/>
  <c r="C23" i="1" s="1"/>
  <c r="E5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F5" i="1"/>
  <c r="D6" i="1"/>
  <c r="D22" i="1" s="1"/>
  <c r="E6" i="1"/>
  <c r="F6" i="1"/>
  <c r="D7" i="1"/>
  <c r="D23" i="1" s="1"/>
  <c r="E7" i="1"/>
  <c r="F7" i="1"/>
  <c r="D8" i="1"/>
  <c r="D24" i="1" s="1"/>
  <c r="E8" i="1"/>
  <c r="F8" i="1"/>
  <c r="D9" i="1"/>
  <c r="D25" i="1" s="1"/>
  <c r="E9" i="1"/>
  <c r="F9" i="1"/>
  <c r="F48" i="1"/>
  <c r="F49" i="1"/>
  <c r="F50" i="1"/>
  <c r="F51" i="1"/>
  <c r="F52" i="1"/>
  <c r="F53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C53" i="1"/>
  <c r="C54" i="1"/>
  <c r="E54" i="1"/>
  <c r="C52" i="1"/>
  <c r="G48" i="1"/>
  <c r="G49" i="1"/>
  <c r="G50" i="1"/>
  <c r="G51" i="1"/>
  <c r="G52" i="1"/>
  <c r="G53" i="1"/>
  <c r="G54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D48" i="1"/>
  <c r="E48" i="1"/>
  <c r="E49" i="1"/>
  <c r="D50" i="1"/>
  <c r="D51" i="1"/>
  <c r="E51" i="1"/>
  <c r="D52" i="1"/>
  <c r="E52" i="1"/>
  <c r="E53" i="1"/>
  <c r="D45" i="1"/>
  <c r="C10" i="1"/>
  <c r="F44" i="1"/>
  <c r="C51" i="1" l="1"/>
  <c r="C50" i="1"/>
  <c r="C49" i="1"/>
  <c r="C48" i="1"/>
</calcChain>
</file>

<file path=xl/sharedStrings.xml><?xml version="1.0" encoding="utf-8"?>
<sst xmlns="http://schemas.openxmlformats.org/spreadsheetml/2006/main" count="71" uniqueCount="59">
  <si>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</si>
  <si>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</si>
  <si>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</si>
  <si>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</si>
  <si>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</si>
  <si>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</si>
  <si>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</si>
  <si>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</si>
  <si>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</si>
  <si>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</si>
  <si>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</si>
  <si>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</si>
  <si>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</si>
  <si>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</si>
  <si>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</si>
  <si>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</si>
  <si>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</si>
  <si>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</si>
  <si>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</si>
  <si>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</si>
  <si>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</si>
  <si>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</si>
  <si>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</si>
  <si>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</si>
  <si>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</si>
  <si>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</si>
  <si>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</si>
  <si>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</si>
  <si>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</si>
  <si>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</si>
  <si>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587</t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</si>
  <si>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раст., соус красный осн.)  </t>
    </r>
    <r>
      <rPr>
        <sz val="10"/>
        <color indexed="8"/>
        <rFont val="Times New Roman"/>
        <family val="1"/>
        <charset val="204"/>
      </rPr>
      <t>80/20</t>
    </r>
  </si>
  <si>
    <t>Плюшка "Эстонская" с сыром, (тесто слоеное, сыр, масло сливочное)</t>
  </si>
  <si>
    <t>Чай с лимоном (чай, лимон, сахар)</t>
  </si>
  <si>
    <t>90</t>
  </si>
  <si>
    <t>200/4</t>
  </si>
  <si>
    <t>31,94</t>
  </si>
  <si>
    <t>2,89</t>
  </si>
  <si>
    <t>Яблоко свежее</t>
  </si>
  <si>
    <t>128</t>
  </si>
  <si>
    <t>422</t>
  </si>
  <si>
    <t>20,17</t>
  </si>
  <si>
    <t>304,22</t>
  </si>
  <si>
    <t>36,92</t>
  </si>
  <si>
    <t>56,83</t>
  </si>
  <si>
    <t>455,51</t>
  </si>
  <si>
    <t>10,37</t>
  </si>
  <si>
    <t>14,16</t>
  </si>
  <si>
    <t>33,83</t>
  </si>
  <si>
    <t>0,04</t>
  </si>
  <si>
    <t>0</t>
  </si>
  <si>
    <t>9,19</t>
  </si>
  <si>
    <t>0,51</t>
  </si>
  <si>
    <t>12,54</t>
  </si>
  <si>
    <t>8,72</t>
  </si>
  <si>
    <t>11,57</t>
  </si>
  <si>
    <t>98,7</t>
  </si>
  <si>
    <t>749</t>
  </si>
  <si>
    <t>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</si>
</sst>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4" fillId="0" borderId="16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16">
          <cell r="C116">
            <v>100</v>
          </cell>
          <cell r="D116">
            <v>37.96</v>
          </cell>
          <cell r="E116">
            <v>10.67</v>
          </cell>
          <cell r="F116">
            <v>16.29</v>
          </cell>
          <cell r="G116">
            <v>11.17</v>
          </cell>
          <cell r="H116">
            <v>233.96</v>
          </cell>
          <cell r="I116">
            <v>246</v>
          </cell>
        </row>
        <row r="117">
          <cell r="B117" t="str">
            <v>Пюре картофельное (картофель, молоко, масло слив, соль йод,)</v>
          </cell>
          <cell r="C117">
            <v>150</v>
          </cell>
          <cell r="D117">
            <v>21.1</v>
          </cell>
          <cell r="E117">
            <v>3.09</v>
          </cell>
          <cell r="F117">
            <v>4.47</v>
          </cell>
          <cell r="G117">
            <v>20.100000000000001</v>
          </cell>
          <cell r="H117">
            <v>132.99</v>
          </cell>
          <cell r="I117">
            <v>371</v>
          </cell>
        </row>
        <row r="118">
          <cell r="B118" t="str">
            <v>Напиток из шиповника (шиповник, сахар-песок, лимон)</v>
          </cell>
          <cell r="C118">
            <v>200</v>
          </cell>
          <cell r="D118">
            <v>5.94</v>
          </cell>
          <cell r="E118">
            <v>0.21</v>
          </cell>
          <cell r="F118">
            <v>7.0000000000000007E-2</v>
          </cell>
          <cell r="G118">
            <v>13.13</v>
          </cell>
          <cell r="H118">
            <v>53.99</v>
          </cell>
          <cell r="I118">
            <v>667</v>
          </cell>
        </row>
        <row r="119">
          <cell r="B119" t="str">
            <v>Хлеб пшеничный йодированный</v>
          </cell>
          <cell r="C119">
            <v>22</v>
          </cell>
          <cell r="D119">
            <v>1.83</v>
          </cell>
          <cell r="E119">
            <v>1.65</v>
          </cell>
          <cell r="F119">
            <v>0.22</v>
          </cell>
          <cell r="G119">
            <v>11.22</v>
          </cell>
          <cell r="H119">
            <v>53.46</v>
          </cell>
        </row>
        <row r="120">
          <cell r="B120" t="str">
            <v>Яблоко свежее</v>
          </cell>
          <cell r="C120">
            <v>115</v>
          </cell>
          <cell r="D120">
            <v>18.170000000000002</v>
          </cell>
          <cell r="E120">
            <v>0.46</v>
          </cell>
          <cell r="F120">
            <v>0.46</v>
          </cell>
          <cell r="G120">
            <v>11.27</v>
          </cell>
          <cell r="H120">
            <v>51.06</v>
          </cell>
        </row>
        <row r="121">
          <cell r="E121">
            <v>16.080000000000002</v>
          </cell>
          <cell r="F121">
            <v>21.509999999999998</v>
          </cell>
          <cell r="G121">
            <v>66.89</v>
          </cell>
          <cell r="H121">
            <v>525.46</v>
          </cell>
        </row>
        <row r="123">
          <cell r="C123">
            <v>100</v>
          </cell>
          <cell r="D123">
            <v>37.96</v>
          </cell>
          <cell r="E123">
            <v>10.67</v>
          </cell>
          <cell r="F123">
            <v>16.29</v>
          </cell>
          <cell r="G123">
            <v>11.17</v>
          </cell>
          <cell r="H123">
            <v>233.96</v>
          </cell>
        </row>
        <row r="124">
          <cell r="C124">
            <v>180</v>
          </cell>
          <cell r="D124">
            <v>25.33</v>
          </cell>
          <cell r="E124">
            <v>3.71</v>
          </cell>
          <cell r="F124">
            <v>5.36</v>
          </cell>
          <cell r="G124">
            <v>24.12</v>
          </cell>
          <cell r="H124">
            <v>159.59</v>
          </cell>
        </row>
        <row r="125">
          <cell r="C125">
            <v>200</v>
          </cell>
          <cell r="D125">
            <v>5.94</v>
          </cell>
          <cell r="E125">
            <v>0.21</v>
          </cell>
          <cell r="F125">
            <v>7.0000000000000007E-2</v>
          </cell>
          <cell r="G125">
            <v>13.13</v>
          </cell>
          <cell r="H125">
            <v>53.99</v>
          </cell>
        </row>
        <row r="126">
          <cell r="C126">
            <v>22</v>
          </cell>
          <cell r="D126">
            <v>1.83</v>
          </cell>
          <cell r="E126">
            <v>1.65</v>
          </cell>
          <cell r="F126">
            <v>0.22</v>
          </cell>
          <cell r="G126">
            <v>11.22</v>
          </cell>
          <cell r="H126">
            <v>53.46</v>
          </cell>
        </row>
        <row r="127">
          <cell r="C127">
            <v>120</v>
          </cell>
          <cell r="D127">
            <v>18.940000000000001</v>
          </cell>
          <cell r="E127">
            <v>0.48</v>
          </cell>
          <cell r="F127">
            <v>0.48</v>
          </cell>
          <cell r="G127">
            <v>11.76</v>
          </cell>
          <cell r="H127">
            <v>53.28</v>
          </cell>
        </row>
        <row r="128">
          <cell r="C128">
            <v>622</v>
          </cell>
          <cell r="D128">
            <v>90</v>
          </cell>
          <cell r="E128">
            <v>16.72</v>
          </cell>
          <cell r="F128">
            <v>22.419999999999998</v>
          </cell>
          <cell r="G128">
            <v>71.400000000000006</v>
          </cell>
          <cell r="H128">
            <v>554.28</v>
          </cell>
        </row>
        <row r="131">
          <cell r="B131" t="str">
            <v>Борщ с капустой, картофелем, фаршем (говядина, картофель,  капуста,  морковь,  лук репч., свекла, томат паста,  масло раст., соль йод.,)  5/200</v>
          </cell>
          <cell r="C131">
            <v>205</v>
          </cell>
          <cell r="D131">
            <v>12.4</v>
          </cell>
          <cell r="E131">
            <v>3.7</v>
          </cell>
          <cell r="F131">
            <v>5.38</v>
          </cell>
          <cell r="G131">
            <v>10.08</v>
          </cell>
          <cell r="H131">
            <v>103.49</v>
          </cell>
          <cell r="I131" t="str">
            <v>165/998</v>
          </cell>
        </row>
        <row r="132">
          <cell r="B132" t="str">
            <v>Зразы ленивые с соусом красным (говядина, батон, яйцо, лук репчатый, соль йод., соус красный) 90/20</v>
          </cell>
          <cell r="C132">
            <v>110</v>
          </cell>
          <cell r="D132">
            <v>43.16</v>
          </cell>
          <cell r="E132">
            <v>10.6</v>
          </cell>
          <cell r="F132">
            <v>16.649999999999999</v>
          </cell>
          <cell r="G132">
            <v>13.12</v>
          </cell>
          <cell r="H132">
            <v>244.79</v>
          </cell>
          <cell r="I132">
            <v>1042</v>
          </cell>
        </row>
        <row r="133">
          <cell r="B133" t="str">
            <v>Каша гречневая вязкая (крупа гречневая, соль йодиров., масло сл.)</v>
          </cell>
          <cell r="C133">
            <v>150</v>
          </cell>
          <cell r="D133">
            <v>7.95</v>
          </cell>
          <cell r="E133">
            <v>3.39</v>
          </cell>
          <cell r="F133">
            <v>4.1100000000000003</v>
          </cell>
          <cell r="G133">
            <v>20.67</v>
          </cell>
          <cell r="H133">
            <v>133.22999999999999</v>
          </cell>
          <cell r="I133">
            <v>676</v>
          </cell>
        </row>
        <row r="134">
          <cell r="B134" t="str">
            <v>Компот из кураги с витамином С (курага, сахар-песок, витамин С)</v>
          </cell>
          <cell r="C134">
            <v>200</v>
          </cell>
          <cell r="D134">
            <v>5.5</v>
          </cell>
          <cell r="E134">
            <v>0.99</v>
          </cell>
          <cell r="F134">
            <v>0.06</v>
          </cell>
          <cell r="G134">
            <v>18.36</v>
          </cell>
          <cell r="H134">
            <v>77.94</v>
          </cell>
          <cell r="I134">
            <v>669</v>
          </cell>
        </row>
        <row r="135">
          <cell r="B135" t="str">
            <v>Хлеб пшеничный йодированный</v>
          </cell>
          <cell r="C135">
            <v>24</v>
          </cell>
          <cell r="D135">
            <v>1.99</v>
          </cell>
          <cell r="E135">
            <v>1.8</v>
          </cell>
          <cell r="F135">
            <v>0.24</v>
          </cell>
          <cell r="G135">
            <v>12.24</v>
          </cell>
          <cell r="H135">
            <v>58.32</v>
          </cell>
        </row>
        <row r="136">
          <cell r="B136" t="str">
            <v>Кекс с шоколадными каплями (конд. цех)</v>
          </cell>
          <cell r="C136">
            <v>60</v>
          </cell>
          <cell r="D136">
            <v>34</v>
          </cell>
          <cell r="E136">
            <v>3.56</v>
          </cell>
          <cell r="F136">
            <v>13.31</v>
          </cell>
          <cell r="G136">
            <v>27.34</v>
          </cell>
          <cell r="H136">
            <v>243.39</v>
          </cell>
        </row>
        <row r="137">
          <cell r="E137">
            <v>24.04</v>
          </cell>
          <cell r="F137">
            <v>39.749999999999993</v>
          </cell>
          <cell r="G137">
            <v>101.81</v>
          </cell>
          <cell r="H137">
            <v>861.16000000000008</v>
          </cell>
        </row>
        <row r="139">
          <cell r="B139" t="str">
            <v>Борщ с капустой, картофелем, фаршем (говядина, картофель,  капуста,  морковь,  лук репч., свекла, томат паста,  масло раст., соль йод.,)  15/240</v>
          </cell>
          <cell r="C139">
            <v>255</v>
          </cell>
          <cell r="D139">
            <v>24.8</v>
          </cell>
          <cell r="E139">
            <v>4.5999999999999996</v>
          </cell>
          <cell r="F139">
            <v>6.69</v>
          </cell>
          <cell r="G139">
            <v>12.53</v>
          </cell>
          <cell r="H139">
            <v>128.74</v>
          </cell>
        </row>
        <row r="140">
          <cell r="B140" t="str">
            <v>Зразы ленивые с соусом красным (говядина, батон, яйцо, лук репчатый, соль йод., соус красный) 90/30</v>
          </cell>
          <cell r="C140">
            <v>120</v>
          </cell>
          <cell r="D140">
            <v>43.75</v>
          </cell>
          <cell r="E140">
            <v>11.57</v>
          </cell>
          <cell r="F140">
            <v>18.170000000000002</v>
          </cell>
          <cell r="G140">
            <v>14.32</v>
          </cell>
          <cell r="H140">
            <v>267.05</v>
          </cell>
        </row>
        <row r="141">
          <cell r="B141" t="str">
            <v>Каша гречневая вязкая (крупа гречневая, соль йодиров., масло сл.)</v>
          </cell>
          <cell r="C141">
            <v>180</v>
          </cell>
          <cell r="D141">
            <v>9.5399999999999991</v>
          </cell>
          <cell r="E141">
            <v>4.07</v>
          </cell>
          <cell r="F141">
            <v>4.93</v>
          </cell>
          <cell r="G141">
            <v>24.8</v>
          </cell>
          <cell r="H141">
            <v>159.88</v>
          </cell>
        </row>
        <row r="142">
          <cell r="B142" t="str">
            <v>Компот из кураги с витамином С (курага, сахар-песок, витамин С)</v>
          </cell>
          <cell r="C142">
            <v>200</v>
          </cell>
          <cell r="D142">
            <v>5.5</v>
          </cell>
          <cell r="E142">
            <v>0.99</v>
          </cell>
          <cell r="F142">
            <v>0.06</v>
          </cell>
          <cell r="G142">
            <v>18.36</v>
          </cell>
          <cell r="H142">
            <v>77.94</v>
          </cell>
        </row>
        <row r="143">
          <cell r="B143" t="str">
            <v>Хлеб пшеничный йодированный</v>
          </cell>
          <cell r="C143">
            <v>29</v>
          </cell>
          <cell r="D143">
            <v>2.41</v>
          </cell>
          <cell r="E143">
            <v>2.1800000000000002</v>
          </cell>
          <cell r="F143">
            <v>0.28999999999999998</v>
          </cell>
          <cell r="G143">
            <v>14.79</v>
          </cell>
          <cell r="H143">
            <v>70.47</v>
          </cell>
        </row>
        <row r="144">
          <cell r="B144" t="str">
            <v>Кекс с шоколадными каплями (конд. цех)</v>
          </cell>
          <cell r="C144">
            <v>60</v>
          </cell>
          <cell r="D144">
            <v>34</v>
          </cell>
          <cell r="E144">
            <v>3.56</v>
          </cell>
          <cell r="F144">
            <v>13.31</v>
          </cell>
          <cell r="G144">
            <v>27.34</v>
          </cell>
          <cell r="H144">
            <v>243.39</v>
          </cell>
        </row>
        <row r="145">
          <cell r="E145">
            <v>26.97</v>
          </cell>
          <cell r="F145">
            <v>43.45</v>
          </cell>
          <cell r="G145">
            <v>112.14000000000001</v>
          </cell>
          <cell r="H145">
            <v>947.47000000000014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Яйцо перепелиное вареное (1 шт.)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  <cell r="E13" t="str">
            <v>30</v>
          </cell>
          <cell r="F13" t="str">
            <v>19,00</v>
          </cell>
          <cell r="G13" t="str">
            <v>127,20</v>
          </cell>
          <cell r="H13" t="str">
            <v>0,04</v>
          </cell>
          <cell r="I13" t="str">
            <v>0</v>
          </cell>
          <cell r="J13" t="str">
            <v>31,76</v>
          </cell>
        </row>
        <row r="14">
          <cell r="D14" t="str">
            <v>Итого</v>
          </cell>
          <cell r="E14" t="str">
            <v>30</v>
          </cell>
          <cell r="F14" t="str">
            <v>19,00</v>
          </cell>
          <cell r="G14" t="str">
            <v>127,2</v>
          </cell>
          <cell r="H14" t="str">
            <v>0,04</v>
          </cell>
          <cell r="I14" t="str">
            <v>0</v>
          </cell>
          <cell r="J14" t="str">
            <v>31,76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5"/>
  <sheetViews>
    <sheetView showGridLines="0" tabSelected="1" workbookViewId="0">
      <selection activeCell="R23" sqref="R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74" t="s">
        <v>15</v>
      </c>
      <c r="C1" s="75"/>
      <c r="D1" s="76"/>
      <c r="E1" s="1" t="s">
        <v>12</v>
      </c>
      <c r="F1" s="50"/>
      <c r="G1" s="1"/>
      <c r="H1" s="1"/>
      <c r="I1" s="1" t="s">
        <v>1</v>
      </c>
      <c r="J1" s="2">
        <v>45316</v>
      </c>
    </row>
    <row r="2" spans="1:10" ht="7.5" customHeight="1" thickBot="1" x14ac:dyDescent="0.3">
      <c r="A2" s="1"/>
      <c r="B2" s="1"/>
      <c r="C2" s="1"/>
      <c r="D2" s="1"/>
      <c r="E2" s="1"/>
      <c r="F2" s="51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6.5" thickBot="1" x14ac:dyDescent="0.3">
      <c r="A4" s="6"/>
      <c r="B4" s="6"/>
      <c r="C4" s="6"/>
      <c r="D4" s="7" t="s">
        <v>19</v>
      </c>
      <c r="E4" s="6"/>
      <c r="F4" s="53"/>
      <c r="G4" s="44"/>
      <c r="H4" s="44"/>
      <c r="I4" s="44"/>
      <c r="J4" s="44"/>
    </row>
    <row r="5" spans="1:10" ht="34.5" thickBot="1" x14ac:dyDescent="0.3">
      <c r="A5" s="68"/>
      <c r="B5" s="69"/>
      <c r="C5" s="69">
        <f>[1]Лист1!I116</f>
        <v>246</v>
      </c>
      <c r="D5" s="73" t="s">
        <v>31</v>
      </c>
      <c r="E5" s="70">
        <f>[1]Лист1!C116</f>
        <v>100</v>
      </c>
      <c r="F5" s="71">
        <f>[1]Лист1!D116</f>
        <v>37.96</v>
      </c>
      <c r="G5" s="72">
        <f>[1]Лист1!H116</f>
        <v>233.96</v>
      </c>
      <c r="H5" s="72">
        <f>[1]Лист1!E116</f>
        <v>10.67</v>
      </c>
      <c r="I5" s="72">
        <f>[1]Лист1!F116</f>
        <v>16.29</v>
      </c>
      <c r="J5" s="44">
        <f>[1]Лист1!G116</f>
        <v>11.17</v>
      </c>
    </row>
    <row r="6" spans="1:10" ht="31.5" x14ac:dyDescent="0.25">
      <c r="A6" s="8" t="s">
        <v>10</v>
      </c>
      <c r="B6" s="9"/>
      <c r="C6" s="11">
        <f>[1]Лист1!I117</f>
        <v>371</v>
      </c>
      <c r="D6" s="41" t="str">
        <f>[1]Лист1!B117</f>
        <v>Пюре картофельное (картофель, молоко, масло слив, соль йод,)</v>
      </c>
      <c r="E6" s="10">
        <f>[1]Лист1!C117</f>
        <v>150</v>
      </c>
      <c r="F6" s="54">
        <f>[1]Лист1!D117</f>
        <v>21.1</v>
      </c>
      <c r="G6" s="11">
        <f>[1]Лист1!H117</f>
        <v>132.99</v>
      </c>
      <c r="H6" s="11">
        <f>[1]Лист1!E117</f>
        <v>3.09</v>
      </c>
      <c r="I6" s="11">
        <f>[1]Лист1!F117</f>
        <v>4.47</v>
      </c>
      <c r="J6" s="15">
        <f>[1]Лист1!G117</f>
        <v>20.100000000000001</v>
      </c>
    </row>
    <row r="7" spans="1:10" ht="31.5" x14ac:dyDescent="0.25">
      <c r="A7" s="8"/>
      <c r="B7" s="12"/>
      <c r="C7" s="15">
        <f>[1]Лист1!I118</f>
        <v>667</v>
      </c>
      <c r="D7" s="28" t="str">
        <f>[1]Лист1!B118</f>
        <v>Напиток из шиповника (шиповник, сахар-песок, лимон)</v>
      </c>
      <c r="E7" s="14">
        <f>[1]Лист1!C118</f>
        <v>200</v>
      </c>
      <c r="F7" s="50">
        <f>[1]Лист1!D118</f>
        <v>5.94</v>
      </c>
      <c r="G7" s="15">
        <f>[1]Лист1!H118</f>
        <v>53.99</v>
      </c>
      <c r="H7" s="15">
        <f>[1]Лист1!E118</f>
        <v>0.21</v>
      </c>
      <c r="I7" s="15">
        <f>[1]Лист1!F118</f>
        <v>7.0000000000000007E-2</v>
      </c>
      <c r="J7" s="15">
        <f>[1]Лист1!G118</f>
        <v>13.13</v>
      </c>
    </row>
    <row r="8" spans="1:10" ht="15.75" x14ac:dyDescent="0.25">
      <c r="A8" s="8"/>
      <c r="B8" s="12"/>
      <c r="C8" s="15"/>
      <c r="D8" s="29" t="str">
        <f>[1]Лист1!B119</f>
        <v>Хлеб пшеничный йодированный</v>
      </c>
      <c r="E8" s="14">
        <f>[1]Лист1!C119</f>
        <v>22</v>
      </c>
      <c r="F8" s="50">
        <f>[1]Лист1!D119</f>
        <v>1.83</v>
      </c>
      <c r="G8" s="15">
        <f>[1]Лист1!H119</f>
        <v>53.46</v>
      </c>
      <c r="H8" s="15">
        <f>[1]Лист1!E119</f>
        <v>1.65</v>
      </c>
      <c r="I8" s="15">
        <f>[1]Лист1!F119</f>
        <v>0.22</v>
      </c>
      <c r="J8" s="15">
        <f>[1]Лист1!G119</f>
        <v>11.22</v>
      </c>
    </row>
    <row r="9" spans="1:10" ht="15.75" x14ac:dyDescent="0.25">
      <c r="A9" s="8"/>
      <c r="B9" s="12"/>
      <c r="C9" s="15"/>
      <c r="D9" s="29" t="str">
        <f>[1]Лист1!B120</f>
        <v>Яблоко свежее</v>
      </c>
      <c r="E9" s="14">
        <f>[1]Лист1!C120</f>
        <v>115</v>
      </c>
      <c r="F9" s="50">
        <f>[1]Лист1!D120</f>
        <v>18.170000000000002</v>
      </c>
      <c r="G9" s="15">
        <f>[1]Лист1!H120</f>
        <v>51.06</v>
      </c>
      <c r="H9" s="15">
        <f>[1]Лист1!E120</f>
        <v>0.46</v>
      </c>
      <c r="I9" s="15">
        <f>[1]Лист1!F120</f>
        <v>0.46</v>
      </c>
      <c r="J9" s="15">
        <f>[1]Лист1!G120</f>
        <v>11.27</v>
      </c>
    </row>
    <row r="10" spans="1:10" ht="15.75" x14ac:dyDescent="0.25">
      <c r="A10" s="8"/>
      <c r="B10" s="56"/>
      <c r="C10" s="50">
        <f>[2]Лист1!H203</f>
        <v>0</v>
      </c>
      <c r="D10" s="18" t="s">
        <v>16</v>
      </c>
      <c r="E10" s="20" t="s">
        <v>30</v>
      </c>
      <c r="F10" s="20" t="s">
        <v>24</v>
      </c>
      <c r="G10" s="20">
        <f>[1]Лист1!H121</f>
        <v>525.46</v>
      </c>
      <c r="H10" s="20">
        <f>[1]Лист1!E121</f>
        <v>16.080000000000002</v>
      </c>
      <c r="I10" s="20">
        <f>[1]Лист1!F121</f>
        <v>21.509999999999998</v>
      </c>
      <c r="J10" s="20">
        <f>[1]Лист1!G121</f>
        <v>66.89</v>
      </c>
    </row>
    <row r="11" spans="1:10" ht="15.75" x14ac:dyDescent="0.25">
      <c r="A11" s="8"/>
      <c r="B11" s="33"/>
      <c r="C11" s="33"/>
      <c r="D11" s="42" t="s">
        <v>17</v>
      </c>
      <c r="E11" s="34"/>
      <c r="F11" s="34" t="s">
        <v>24</v>
      </c>
      <c r="G11" s="43"/>
      <c r="H11" s="43"/>
      <c r="I11" s="43"/>
      <c r="J11" s="19"/>
    </row>
    <row r="12" spans="1:10" ht="15.75" x14ac:dyDescent="0.25">
      <c r="A12" s="8"/>
      <c r="B12" s="24"/>
      <c r="C12" s="24"/>
      <c r="D12" s="27" t="s">
        <v>27</v>
      </c>
      <c r="E12" s="40"/>
      <c r="F12" s="40"/>
      <c r="G12" s="25"/>
      <c r="H12" s="25"/>
      <c r="I12" s="25"/>
      <c r="J12" s="48"/>
    </row>
    <row r="13" spans="1:10" ht="15.75" x14ac:dyDescent="0.25">
      <c r="A13" s="8"/>
      <c r="B13" s="24"/>
      <c r="C13" s="24"/>
      <c r="D13" s="63" t="str">
        <f>'[3]1'!D13</f>
        <v>Мармелад в индивид. упаковке</v>
      </c>
      <c r="E13" s="25" t="str">
        <f>'[3]1'!E13</f>
        <v>30</v>
      </c>
      <c r="F13" s="25" t="str">
        <f>'[3]1'!F13</f>
        <v>19,00</v>
      </c>
      <c r="G13" s="25" t="str">
        <f>'[3]1'!G13</f>
        <v>127,20</v>
      </c>
      <c r="H13" s="25" t="str">
        <f>'[3]1'!H13</f>
        <v>0,04</v>
      </c>
      <c r="I13" s="25" t="str">
        <f>'[3]1'!I13</f>
        <v>0</v>
      </c>
      <c r="J13" s="48" t="str">
        <f>'[3]1'!J13</f>
        <v>31,76</v>
      </c>
    </row>
    <row r="14" spans="1:10" ht="15.75" x14ac:dyDescent="0.25">
      <c r="A14" s="8"/>
      <c r="B14" s="24"/>
      <c r="C14" s="24"/>
      <c r="D14" s="26" t="str">
        <f>'[3]1'!D14</f>
        <v>Итого</v>
      </c>
      <c r="E14" s="40" t="str">
        <f>'[3]1'!E14</f>
        <v>30</v>
      </c>
      <c r="F14" s="40" t="str">
        <f>'[3]1'!F14</f>
        <v>19,00</v>
      </c>
      <c r="G14" s="40" t="str">
        <f>'[3]1'!G14</f>
        <v>127,2</v>
      </c>
      <c r="H14" s="40" t="str">
        <f>'[3]1'!H14</f>
        <v>0,04</v>
      </c>
      <c r="I14" s="40" t="str">
        <f>'[3]1'!I14</f>
        <v>0</v>
      </c>
      <c r="J14" s="49" t="str">
        <f>'[3]1'!J14</f>
        <v>31,76</v>
      </c>
    </row>
    <row r="15" spans="1:10" ht="15.75" x14ac:dyDescent="0.25">
      <c r="A15" s="8"/>
      <c r="B15" s="24"/>
      <c r="C15" s="24"/>
      <c r="D15" s="27" t="s">
        <v>28</v>
      </c>
      <c r="E15" s="64"/>
      <c r="F15" s="40"/>
      <c r="G15" s="40"/>
      <c r="H15" s="40"/>
      <c r="I15" s="40"/>
      <c r="J15" s="49"/>
    </row>
    <row r="16" spans="1:10" ht="31.5" x14ac:dyDescent="0.25">
      <c r="A16" s="8"/>
      <c r="B16" s="24"/>
      <c r="C16" s="24">
        <v>328</v>
      </c>
      <c r="D16" s="65" t="s">
        <v>32</v>
      </c>
      <c r="E16" s="67" t="s">
        <v>34</v>
      </c>
      <c r="F16" s="25" t="s">
        <v>36</v>
      </c>
      <c r="G16" s="25" t="s">
        <v>42</v>
      </c>
      <c r="H16" s="25" t="s">
        <v>46</v>
      </c>
      <c r="I16" s="25" t="s">
        <v>47</v>
      </c>
      <c r="J16" s="48" t="s">
        <v>48</v>
      </c>
    </row>
    <row r="17" spans="1:10" ht="15.75" x14ac:dyDescent="0.25">
      <c r="A17" s="8"/>
      <c r="B17" s="24"/>
      <c r="C17" s="24">
        <v>431</v>
      </c>
      <c r="D17" s="65" t="s">
        <v>33</v>
      </c>
      <c r="E17" s="67" t="s">
        <v>35</v>
      </c>
      <c r="F17" s="25" t="s">
        <v>37</v>
      </c>
      <c r="G17" s="25" t="s">
        <v>43</v>
      </c>
      <c r="H17" s="25" t="s">
        <v>49</v>
      </c>
      <c r="I17" s="25" t="s">
        <v>50</v>
      </c>
      <c r="J17" s="48" t="s">
        <v>51</v>
      </c>
    </row>
    <row r="18" spans="1:10" ht="15.75" x14ac:dyDescent="0.25">
      <c r="A18" s="8"/>
      <c r="B18" s="24"/>
      <c r="C18" s="24"/>
      <c r="D18" s="65" t="s">
        <v>38</v>
      </c>
      <c r="E18" s="67" t="s">
        <v>39</v>
      </c>
      <c r="F18" s="25" t="s">
        <v>41</v>
      </c>
      <c r="G18" s="25" t="s">
        <v>44</v>
      </c>
      <c r="H18" s="25" t="s">
        <v>52</v>
      </c>
      <c r="I18" s="25" t="s">
        <v>52</v>
      </c>
      <c r="J18" s="48" t="s">
        <v>53</v>
      </c>
    </row>
    <row r="19" spans="1:10" ht="15.75" x14ac:dyDescent="0.25">
      <c r="A19" s="8"/>
      <c r="B19" s="24"/>
      <c r="C19" s="24"/>
      <c r="D19" s="66" t="s">
        <v>16</v>
      </c>
      <c r="E19" s="64" t="s">
        <v>40</v>
      </c>
      <c r="F19" s="40" t="s">
        <v>26</v>
      </c>
      <c r="G19" s="40" t="s">
        <v>45</v>
      </c>
      <c r="H19" s="40" t="s">
        <v>54</v>
      </c>
      <c r="I19" s="40" t="s">
        <v>55</v>
      </c>
      <c r="J19" s="49" t="s">
        <v>56</v>
      </c>
    </row>
    <row r="20" spans="1:10" ht="16.5" thickBot="1" x14ac:dyDescent="0.3">
      <c r="A20" s="21"/>
      <c r="B20" s="57"/>
      <c r="C20" s="24"/>
      <c r="D20" s="27" t="s">
        <v>20</v>
      </c>
      <c r="E20" s="25"/>
      <c r="F20" s="25"/>
      <c r="G20" s="25"/>
      <c r="H20" s="58"/>
      <c r="I20" s="58"/>
      <c r="J20" s="48"/>
    </row>
    <row r="21" spans="1:10" ht="63" x14ac:dyDescent="0.25">
      <c r="A21" s="8"/>
      <c r="B21" s="24"/>
      <c r="C21" s="45">
        <f t="shared" ref="C21:D23" si="0">C5</f>
        <v>246</v>
      </c>
      <c r="D21" s="62" t="str">
        <f t="shared" si="0"/>
        <v>Котлета Домашняя с соусом красным (говядина, свинина, батон., соль йод., сухарь панир., яйцо, масло раст., соус красный осн.)  80/20</v>
      </c>
      <c r="E21" s="25">
        <f>[1]Лист1!C123</f>
        <v>100</v>
      </c>
      <c r="F21" s="25">
        <f>[1]Лист1!D123</f>
        <v>37.96</v>
      </c>
      <c r="G21" s="25">
        <f>[1]Лист1!H123</f>
        <v>233.96</v>
      </c>
      <c r="H21" s="25">
        <f>[1]Лист1!E123</f>
        <v>10.67</v>
      </c>
      <c r="I21" s="25">
        <f>[1]Лист1!F123</f>
        <v>16.29</v>
      </c>
      <c r="J21" s="48">
        <f>[1]Лист1!G123</f>
        <v>11.17</v>
      </c>
    </row>
    <row r="22" spans="1:10" ht="31.5" x14ac:dyDescent="0.25">
      <c r="A22" s="8"/>
      <c r="B22" s="24"/>
      <c r="C22" s="50">
        <f t="shared" si="0"/>
        <v>371</v>
      </c>
      <c r="D22" s="59" t="str">
        <f t="shared" si="0"/>
        <v>Пюре картофельное (картофель, молоко, масло слив, соль йод,)</v>
      </c>
      <c r="E22" s="25">
        <f>[1]Лист1!C124</f>
        <v>180</v>
      </c>
      <c r="F22" s="25">
        <f>[1]Лист1!D124</f>
        <v>25.33</v>
      </c>
      <c r="G22" s="25">
        <f>[1]Лист1!H124</f>
        <v>159.59</v>
      </c>
      <c r="H22" s="25">
        <f>[1]Лист1!E124</f>
        <v>3.71</v>
      </c>
      <c r="I22" s="25">
        <f>[1]Лист1!F124</f>
        <v>5.36</v>
      </c>
      <c r="J22" s="48">
        <f>[1]Лист1!G124</f>
        <v>24.12</v>
      </c>
    </row>
    <row r="23" spans="1:10" ht="31.5" x14ac:dyDescent="0.25">
      <c r="A23" s="23"/>
      <c r="B23" s="56"/>
      <c r="C23" s="50">
        <f t="shared" si="0"/>
        <v>667</v>
      </c>
      <c r="D23" s="28" t="str">
        <f t="shared" si="0"/>
        <v>Напиток из шиповника (шиповник, сахар-песок, лимон)</v>
      </c>
      <c r="E23" s="60">
        <f>[1]Лист1!C125</f>
        <v>200</v>
      </c>
      <c r="F23" s="48">
        <f>[1]Лист1!D125</f>
        <v>5.94</v>
      </c>
      <c r="G23" s="48">
        <f>[1]Лист1!H125</f>
        <v>53.99</v>
      </c>
      <c r="H23" s="25">
        <f>[1]Лист1!E125</f>
        <v>0.21</v>
      </c>
      <c r="I23" s="25">
        <f>[1]Лист1!F125</f>
        <v>7.0000000000000007E-2</v>
      </c>
      <c r="J23" s="48">
        <f>[1]Лист1!G125</f>
        <v>13.13</v>
      </c>
    </row>
    <row r="24" spans="1:10" ht="15.75" x14ac:dyDescent="0.25">
      <c r="A24" s="23"/>
      <c r="B24" s="56"/>
      <c r="C24" s="45"/>
      <c r="D24" s="28" t="str">
        <f>D8</f>
        <v>Хлеб пшеничный йодированный</v>
      </c>
      <c r="E24" s="60">
        <f>[1]Лист1!C126</f>
        <v>22</v>
      </c>
      <c r="F24" s="48">
        <f>[1]Лист1!D126</f>
        <v>1.83</v>
      </c>
      <c r="G24" s="48">
        <f>[1]Лист1!H126</f>
        <v>53.46</v>
      </c>
      <c r="H24" s="25">
        <f>[1]Лист1!E126</f>
        <v>1.65</v>
      </c>
      <c r="I24" s="25">
        <f>[1]Лист1!F126</f>
        <v>0.22</v>
      </c>
      <c r="J24" s="48">
        <f>[1]Лист1!G126</f>
        <v>11.22</v>
      </c>
    </row>
    <row r="25" spans="1:10" ht="15.75" x14ac:dyDescent="0.25">
      <c r="A25" s="23"/>
      <c r="B25" s="56"/>
      <c r="C25" s="45"/>
      <c r="D25" s="28" t="str">
        <f>D9</f>
        <v>Яблоко свежее</v>
      </c>
      <c r="E25" s="60">
        <f>[1]Лист1!C127</f>
        <v>120</v>
      </c>
      <c r="F25" s="48">
        <f>[1]Лист1!D127</f>
        <v>18.940000000000001</v>
      </c>
      <c r="G25" s="48">
        <f>[1]Лист1!H127</f>
        <v>53.28</v>
      </c>
      <c r="H25" s="25">
        <f>[1]Лист1!E127</f>
        <v>0.48</v>
      </c>
      <c r="I25" s="25">
        <f>[1]Лист1!F127</f>
        <v>0.48</v>
      </c>
      <c r="J25" s="48">
        <f>[1]Лист1!G127</f>
        <v>11.76</v>
      </c>
    </row>
    <row r="26" spans="1:10" ht="16.5" thickBot="1" x14ac:dyDescent="0.3">
      <c r="A26" s="23"/>
      <c r="B26" s="22"/>
      <c r="C26" s="77"/>
      <c r="D26" s="42" t="s">
        <v>16</v>
      </c>
      <c r="E26" s="20">
        <f>[1]Лист1!C128</f>
        <v>622</v>
      </c>
      <c r="F26" s="20">
        <f>[1]Лист1!D128</f>
        <v>90</v>
      </c>
      <c r="G26" s="20">
        <f>[1]Лист1!H128</f>
        <v>554.28</v>
      </c>
      <c r="H26" s="34">
        <f>[1]Лист1!E128</f>
        <v>16.72</v>
      </c>
      <c r="I26" s="34">
        <f>[1]Лист1!F128</f>
        <v>22.419999999999998</v>
      </c>
      <c r="J26" s="20">
        <f>[1]Лист1!G128</f>
        <v>71.400000000000006</v>
      </c>
    </row>
    <row r="27" spans="1:10" ht="15.75" x14ac:dyDescent="0.25">
      <c r="A27" s="23"/>
      <c r="B27" s="78"/>
      <c r="C27" s="33"/>
      <c r="D27" s="42" t="s">
        <v>17</v>
      </c>
      <c r="E27" s="19"/>
      <c r="F27" s="20" t="s">
        <v>18</v>
      </c>
      <c r="G27" s="20"/>
      <c r="H27" s="34"/>
      <c r="I27" s="34"/>
      <c r="J27" s="20"/>
    </row>
    <row r="28" spans="1:10" ht="15.75" x14ac:dyDescent="0.25">
      <c r="A28" s="23"/>
      <c r="B28" s="56"/>
      <c r="C28" s="24"/>
      <c r="D28" s="27" t="s">
        <v>21</v>
      </c>
      <c r="E28" s="48"/>
      <c r="F28" s="48"/>
      <c r="G28" s="48"/>
      <c r="H28" s="25"/>
      <c r="I28" s="25"/>
      <c r="J28" s="48"/>
    </row>
    <row r="29" spans="1:10" ht="63" x14ac:dyDescent="0.25">
      <c r="A29" s="23"/>
      <c r="B29" s="56"/>
      <c r="C29" s="24" t="str">
        <f>[1]Лист1!I131</f>
        <v>165/998</v>
      </c>
      <c r="D29" s="28" t="str">
        <f>[1]Лист1!B131</f>
        <v>Борщ с капустой, картофелем, фаршем (говядина, картофель,  капуста,  морковь,  лук репч., свекла, томат паста,  масло раст., соль йод.,)  5/200</v>
      </c>
      <c r="E29" s="48">
        <f>[1]Лист1!C131</f>
        <v>205</v>
      </c>
      <c r="F29" s="48">
        <f>[1]Лист1!D131</f>
        <v>12.4</v>
      </c>
      <c r="G29" s="48">
        <f>[1]Лист1!H131</f>
        <v>103.49</v>
      </c>
      <c r="H29" s="25">
        <f>[1]Лист1!E131</f>
        <v>3.7</v>
      </c>
      <c r="I29" s="25">
        <f>[1]Лист1!F131</f>
        <v>5.38</v>
      </c>
      <c r="J29" s="48">
        <f>[1]Лист1!G131</f>
        <v>10.08</v>
      </c>
    </row>
    <row r="30" spans="1:10" ht="47.25" x14ac:dyDescent="0.25">
      <c r="A30" s="23"/>
      <c r="B30" s="33"/>
      <c r="C30" s="24">
        <f>[1]Лист1!I132</f>
        <v>1042</v>
      </c>
      <c r="D30" s="28" t="str">
        <f>[1]Лист1!B132</f>
        <v>Зразы ленивые с соусом красным (говядина, батон, яйцо, лук репчатый, соль йод., соус красный) 90/20</v>
      </c>
      <c r="E30" s="48">
        <f>[1]Лист1!C132</f>
        <v>110</v>
      </c>
      <c r="F30" s="48">
        <f>[1]Лист1!D132</f>
        <v>43.16</v>
      </c>
      <c r="G30" s="48">
        <f>[1]Лист1!H132</f>
        <v>244.79</v>
      </c>
      <c r="H30" s="25">
        <f>[1]Лист1!E132</f>
        <v>10.6</v>
      </c>
      <c r="I30" s="25">
        <f>[1]Лист1!F132</f>
        <v>16.649999999999999</v>
      </c>
      <c r="J30" s="48">
        <f>[1]Лист1!G132</f>
        <v>13.12</v>
      </c>
    </row>
    <row r="31" spans="1:10" ht="31.5" x14ac:dyDescent="0.25">
      <c r="A31" s="23"/>
      <c r="B31" s="24"/>
      <c r="C31" s="24">
        <f>[1]Лист1!I133</f>
        <v>676</v>
      </c>
      <c r="D31" s="13" t="str">
        <f>[1]Лист1!B133</f>
        <v>Каша гречневая вязкая (крупа гречневая, соль йодиров., масло сл.)</v>
      </c>
      <c r="E31" s="48">
        <f>[1]Лист1!C133</f>
        <v>150</v>
      </c>
      <c r="F31" s="48">
        <f>[1]Лист1!D133</f>
        <v>7.95</v>
      </c>
      <c r="G31" s="48">
        <f>[1]Лист1!H133</f>
        <v>133.22999999999999</v>
      </c>
      <c r="H31" s="25">
        <f>[1]Лист1!E133</f>
        <v>3.39</v>
      </c>
      <c r="I31" s="25">
        <f>[1]Лист1!F133</f>
        <v>4.1100000000000003</v>
      </c>
      <c r="J31" s="48">
        <f>[1]Лист1!G133</f>
        <v>20.67</v>
      </c>
    </row>
    <row r="32" spans="1:10" ht="31.5" x14ac:dyDescent="0.25">
      <c r="A32" s="23"/>
      <c r="B32" s="24"/>
      <c r="C32" s="24">
        <f>[1]Лист1!I134</f>
        <v>669</v>
      </c>
      <c r="D32" s="61" t="str">
        <f>[1]Лист1!B134</f>
        <v>Компот из кураги с витамином С (курага, сахар-песок, витамин С)</v>
      </c>
      <c r="E32" s="25">
        <f>[1]Лист1!C134</f>
        <v>200</v>
      </c>
      <c r="F32" s="25">
        <f>[1]Лист1!D134</f>
        <v>5.5</v>
      </c>
      <c r="G32" s="25">
        <f>[1]Лист1!H134</f>
        <v>77.94</v>
      </c>
      <c r="H32" s="25">
        <f>[1]Лист1!E134</f>
        <v>0.99</v>
      </c>
      <c r="I32" s="25">
        <f>[1]Лист1!F134</f>
        <v>0.06</v>
      </c>
      <c r="J32" s="25">
        <f>[1]Лист1!G134</f>
        <v>18.36</v>
      </c>
    </row>
    <row r="33" spans="1:10" ht="15.75" x14ac:dyDescent="0.25">
      <c r="A33" s="23"/>
      <c r="B33" s="56"/>
      <c r="C33" s="56"/>
      <c r="D33" s="29" t="str">
        <f>[1]Лист1!B135</f>
        <v>Хлеб пшеничный йодированный</v>
      </c>
      <c r="E33" s="48">
        <f>[1]Лист1!C135</f>
        <v>24</v>
      </c>
      <c r="F33" s="48">
        <f>[1]Лист1!D135</f>
        <v>1.99</v>
      </c>
      <c r="G33" s="48">
        <f>[1]Лист1!H135</f>
        <v>58.32</v>
      </c>
      <c r="H33" s="48">
        <f>[1]Лист1!E135</f>
        <v>1.8</v>
      </c>
      <c r="I33" s="48">
        <f>[1]Лист1!F135</f>
        <v>0.24</v>
      </c>
      <c r="J33" s="48">
        <f>[1]Лист1!G135</f>
        <v>12.24</v>
      </c>
    </row>
    <row r="34" spans="1:10" ht="31.5" x14ac:dyDescent="0.25">
      <c r="A34" s="23"/>
      <c r="B34" s="56"/>
      <c r="C34" s="24"/>
      <c r="D34" s="29" t="str">
        <f>[1]Лист1!B136</f>
        <v>Кекс с шоколадными каплями (конд. цех)</v>
      </c>
      <c r="E34" s="48">
        <f>[1]Лист1!C136</f>
        <v>60</v>
      </c>
      <c r="F34" s="48">
        <f>[1]Лист1!D136</f>
        <v>34</v>
      </c>
      <c r="G34" s="48">
        <f>[1]Лист1!H136</f>
        <v>243.39</v>
      </c>
      <c r="H34" s="25">
        <f>[1]Лист1!E136</f>
        <v>3.56</v>
      </c>
      <c r="I34" s="25">
        <f>[1]Лист1!F136</f>
        <v>13.31</v>
      </c>
      <c r="J34" s="48">
        <f>[1]Лист1!G136</f>
        <v>27.34</v>
      </c>
    </row>
    <row r="35" spans="1:10" ht="15.75" x14ac:dyDescent="0.25">
      <c r="A35" s="23"/>
      <c r="B35" s="33"/>
      <c r="C35" s="24"/>
      <c r="D35" s="30" t="s">
        <v>16</v>
      </c>
      <c r="E35" s="49" t="s">
        <v>57</v>
      </c>
      <c r="F35" s="49" t="s">
        <v>23</v>
      </c>
      <c r="G35" s="49">
        <f>[1]Лист1!H137</f>
        <v>861.16000000000008</v>
      </c>
      <c r="H35" s="40">
        <f>[1]Лист1!E137</f>
        <v>24.04</v>
      </c>
      <c r="I35" s="40">
        <f>[1]Лист1!F137</f>
        <v>39.749999999999993</v>
      </c>
      <c r="J35" s="49">
        <f>[1]Лист1!G137</f>
        <v>101.81</v>
      </c>
    </row>
    <row r="36" spans="1:10" ht="16.5" thickBot="1" x14ac:dyDescent="0.3">
      <c r="A36" s="23"/>
      <c r="B36" s="24"/>
      <c r="C36" s="24"/>
      <c r="D36" s="31" t="s">
        <v>17</v>
      </c>
      <c r="E36" s="48"/>
      <c r="F36" s="49" t="s">
        <v>23</v>
      </c>
      <c r="G36" s="48"/>
      <c r="H36" s="25"/>
      <c r="I36" s="25"/>
      <c r="J36" s="48"/>
    </row>
    <row r="37" spans="1:10" ht="15.75" x14ac:dyDescent="0.25">
      <c r="A37" s="23"/>
      <c r="B37" s="24"/>
      <c r="C37" s="24"/>
      <c r="D37" s="27" t="s">
        <v>29</v>
      </c>
      <c r="E37" s="48"/>
      <c r="F37" s="49"/>
      <c r="G37" s="48"/>
      <c r="H37" s="25"/>
      <c r="I37" s="25"/>
      <c r="J37" s="48"/>
    </row>
    <row r="38" spans="1:10" ht="63" x14ac:dyDescent="0.25">
      <c r="A38" s="23"/>
      <c r="B38" s="24"/>
      <c r="C38" s="24" t="str">
        <f>C29</f>
        <v>165/998</v>
      </c>
      <c r="D38" s="63" t="str">
        <f>[1]Лист1!B139</f>
        <v>Борщ с капустой, картофелем, фаршем (говядина, картофель,  капуста,  морковь,  лук репч., свекла, томат паста,  масло раст., соль йод.,)  15/240</v>
      </c>
      <c r="E38" s="48">
        <f>[1]Лист1!C139</f>
        <v>255</v>
      </c>
      <c r="F38" s="48">
        <f>[1]Лист1!D139</f>
        <v>24.8</v>
      </c>
      <c r="G38" s="48">
        <f>[1]Лист1!H139</f>
        <v>128.74</v>
      </c>
      <c r="H38" s="25">
        <f>[1]Лист1!E139</f>
        <v>4.5999999999999996</v>
      </c>
      <c r="I38" s="25">
        <f>[1]Лист1!F139</f>
        <v>6.69</v>
      </c>
      <c r="J38" s="48">
        <f>[1]Лист1!G139</f>
        <v>12.53</v>
      </c>
    </row>
    <row r="39" spans="1:10" ht="47.25" x14ac:dyDescent="0.25">
      <c r="A39" s="23"/>
      <c r="B39" s="24"/>
      <c r="C39" s="24">
        <f>C30</f>
        <v>1042</v>
      </c>
      <c r="D39" s="63" t="str">
        <f>[1]Лист1!B140</f>
        <v>Зразы ленивые с соусом красным (говядина, батон, яйцо, лук репчатый, соль йод., соус красный) 90/30</v>
      </c>
      <c r="E39" s="48">
        <f>[1]Лист1!C140</f>
        <v>120</v>
      </c>
      <c r="F39" s="48">
        <f>[1]Лист1!D140</f>
        <v>43.75</v>
      </c>
      <c r="G39" s="48">
        <f>[1]Лист1!H140</f>
        <v>267.05</v>
      </c>
      <c r="H39" s="25">
        <f>[1]Лист1!E140</f>
        <v>11.57</v>
      </c>
      <c r="I39" s="25">
        <f>[1]Лист1!F140</f>
        <v>18.170000000000002</v>
      </c>
      <c r="J39" s="48">
        <f>[1]Лист1!G140</f>
        <v>14.32</v>
      </c>
    </row>
    <row r="40" spans="1:10" ht="31.5" x14ac:dyDescent="0.25">
      <c r="A40" s="23"/>
      <c r="B40" s="24"/>
      <c r="C40" s="24">
        <f>C31</f>
        <v>676</v>
      </c>
      <c r="D40" s="63" t="str">
        <f>[1]Лист1!B141</f>
        <v>Каша гречневая вязкая (крупа гречневая, соль йодиров., масло сл.)</v>
      </c>
      <c r="E40" s="48">
        <f>[1]Лист1!C141</f>
        <v>180</v>
      </c>
      <c r="F40" s="48">
        <f>[1]Лист1!D141</f>
        <v>9.5399999999999991</v>
      </c>
      <c r="G40" s="48">
        <f>[1]Лист1!H141</f>
        <v>159.88</v>
      </c>
      <c r="H40" s="25">
        <f>[1]Лист1!E141</f>
        <v>4.07</v>
      </c>
      <c r="I40" s="25">
        <f>[1]Лист1!F141</f>
        <v>4.93</v>
      </c>
      <c r="J40" s="48">
        <f>[1]Лист1!G141</f>
        <v>24.8</v>
      </c>
    </row>
    <row r="41" spans="1:10" ht="31.5" x14ac:dyDescent="0.25">
      <c r="A41" s="23"/>
      <c r="B41" s="24"/>
      <c r="C41" s="24">
        <f>C32</f>
        <v>669</v>
      </c>
      <c r="D41" s="63" t="str">
        <f>[1]Лист1!B142</f>
        <v>Компот из кураги с витамином С (курага, сахар-песок, витамин С)</v>
      </c>
      <c r="E41" s="48">
        <f>[1]Лист1!C142</f>
        <v>200</v>
      </c>
      <c r="F41" s="48">
        <f>[1]Лист1!D142</f>
        <v>5.5</v>
      </c>
      <c r="G41" s="48">
        <f>[1]Лист1!H142</f>
        <v>77.94</v>
      </c>
      <c r="H41" s="25">
        <f>[1]Лист1!E142</f>
        <v>0.99</v>
      </c>
      <c r="I41" s="25">
        <f>[1]Лист1!F142</f>
        <v>0.06</v>
      </c>
      <c r="J41" s="48">
        <f>[1]Лист1!G142</f>
        <v>18.36</v>
      </c>
    </row>
    <row r="42" spans="1:10" ht="15.75" x14ac:dyDescent="0.25">
      <c r="A42" s="23"/>
      <c r="B42" s="24"/>
      <c r="C42" s="24"/>
      <c r="D42" s="63" t="str">
        <f>[1]Лист1!B143</f>
        <v>Хлеб пшеничный йодированный</v>
      </c>
      <c r="E42" s="48">
        <f>[1]Лист1!C143</f>
        <v>29</v>
      </c>
      <c r="F42" s="48">
        <f>[1]Лист1!D143</f>
        <v>2.41</v>
      </c>
      <c r="G42" s="48">
        <f>[1]Лист1!H143</f>
        <v>70.47</v>
      </c>
      <c r="H42" s="25">
        <f>[1]Лист1!E143</f>
        <v>2.1800000000000002</v>
      </c>
      <c r="I42" s="25">
        <f>[1]Лист1!F143</f>
        <v>0.28999999999999998</v>
      </c>
      <c r="J42" s="48">
        <f>[1]Лист1!G143</f>
        <v>14.79</v>
      </c>
    </row>
    <row r="43" spans="1:10" ht="31.5" x14ac:dyDescent="0.25">
      <c r="A43" s="23"/>
      <c r="B43" s="24"/>
      <c r="C43" s="24"/>
      <c r="D43" s="63" t="str">
        <f>[1]Лист1!B144</f>
        <v>Кекс с шоколадными каплями (конд. цех)</v>
      </c>
      <c r="E43" s="48">
        <f>[1]Лист1!C144</f>
        <v>60</v>
      </c>
      <c r="F43" s="48">
        <f>[1]Лист1!D144</f>
        <v>34</v>
      </c>
      <c r="G43" s="48">
        <f>[1]Лист1!H144</f>
        <v>243.39</v>
      </c>
      <c r="H43" s="25">
        <f>[1]Лист1!E144</f>
        <v>3.56</v>
      </c>
      <c r="I43" s="25">
        <f>[1]Лист1!F144</f>
        <v>13.31</v>
      </c>
      <c r="J43" s="48">
        <f>[1]Лист1!G144</f>
        <v>27.34</v>
      </c>
    </row>
    <row r="44" spans="1:10" ht="15.75" x14ac:dyDescent="0.25">
      <c r="A44" s="23"/>
      <c r="B44" s="24"/>
      <c r="C44" s="24"/>
      <c r="D44" s="30" t="s">
        <v>16</v>
      </c>
      <c r="E44" s="20" t="s">
        <v>58</v>
      </c>
      <c r="F44" s="20" t="str">
        <f t="shared" ref="D44:F45" si="1">F54</f>
        <v>120,00</v>
      </c>
      <c r="G44" s="20">
        <f>[1]Лист1!H145</f>
        <v>947.47000000000014</v>
      </c>
      <c r="H44" s="34">
        <f>[1]Лист1!E145</f>
        <v>26.97</v>
      </c>
      <c r="I44" s="34">
        <f>[1]Лист1!F145</f>
        <v>43.45</v>
      </c>
      <c r="J44" s="20">
        <f>[1]Лист1!G145</f>
        <v>112.14000000000001</v>
      </c>
    </row>
    <row r="45" spans="1:10" ht="15.75" x14ac:dyDescent="0.25">
      <c r="A45" s="23"/>
      <c r="B45" s="24"/>
      <c r="C45" s="24"/>
      <c r="D45" s="30" t="str">
        <f t="shared" si="1"/>
        <v>Льготное питание</v>
      </c>
      <c r="E45" s="19"/>
      <c r="F45" s="20" t="s">
        <v>25</v>
      </c>
      <c r="G45" s="20"/>
      <c r="H45" s="34"/>
      <c r="I45" s="34"/>
      <c r="J45" s="20"/>
    </row>
    <row r="46" spans="1:10" ht="15.75" x14ac:dyDescent="0.25">
      <c r="A46" s="23"/>
      <c r="B46" s="24"/>
      <c r="C46" s="24"/>
      <c r="D46" s="26"/>
      <c r="E46" s="48"/>
      <c r="F46" s="49"/>
      <c r="G46" s="48"/>
      <c r="H46" s="25"/>
      <c r="I46" s="25"/>
      <c r="J46" s="48"/>
    </row>
    <row r="47" spans="1:10" ht="16.5" thickBot="1" x14ac:dyDescent="0.3">
      <c r="A47" s="23"/>
      <c r="B47" s="57"/>
      <c r="C47" s="24"/>
      <c r="D47" s="27" t="s">
        <v>22</v>
      </c>
      <c r="E47" s="48"/>
      <c r="F47" s="48"/>
      <c r="G47" s="48"/>
      <c r="H47" s="25"/>
      <c r="I47" s="25"/>
      <c r="J47" s="48"/>
    </row>
    <row r="48" spans="1:10" ht="63" x14ac:dyDescent="0.25">
      <c r="A48" s="8" t="s">
        <v>11</v>
      </c>
      <c r="B48" s="56"/>
      <c r="C48" s="13" t="str">
        <f>C29</f>
        <v>165/998</v>
      </c>
      <c r="D48" s="28" t="str">
        <f t="shared" ref="C48:J54" si="2">D38</f>
        <v>Борщ с капустой, картофелем, фаршем (говядина, картофель,  капуста,  морковь,  лук репч., свекла, томат паста,  масло раст., соль йод.,)  15/240</v>
      </c>
      <c r="E48" s="46">
        <f t="shared" si="2"/>
        <v>255</v>
      </c>
      <c r="F48" s="55">
        <f t="shared" ref="F48:F53" si="3">F38</f>
        <v>24.8</v>
      </c>
      <c r="G48" s="47">
        <f t="shared" si="2"/>
        <v>128.74</v>
      </c>
      <c r="H48" s="17">
        <f t="shared" si="2"/>
        <v>4.5999999999999996</v>
      </c>
      <c r="I48" s="17">
        <f t="shared" si="2"/>
        <v>6.69</v>
      </c>
      <c r="J48" s="17">
        <f t="shared" si="2"/>
        <v>12.53</v>
      </c>
    </row>
    <row r="49" spans="1:10" ht="47.25" x14ac:dyDescent="0.25">
      <c r="A49" s="8"/>
      <c r="B49" s="12"/>
      <c r="C49" s="13">
        <f>C30</f>
        <v>1042</v>
      </c>
      <c r="D49" s="28" t="str">
        <f t="shared" si="2"/>
        <v>Зразы ленивые с соусом красным (говядина, батон, яйцо, лук репчатый, соль йод., соус красный) 90/30</v>
      </c>
      <c r="E49" s="14">
        <f t="shared" si="2"/>
        <v>120</v>
      </c>
      <c r="F49" s="48">
        <f t="shared" si="3"/>
        <v>43.75</v>
      </c>
      <c r="G49" s="15">
        <f t="shared" si="2"/>
        <v>267.05</v>
      </c>
      <c r="H49" s="15">
        <f t="shared" si="2"/>
        <v>11.57</v>
      </c>
      <c r="I49" s="15">
        <f t="shared" si="2"/>
        <v>18.170000000000002</v>
      </c>
      <c r="J49" s="15">
        <f t="shared" si="2"/>
        <v>14.32</v>
      </c>
    </row>
    <row r="50" spans="1:10" ht="31.5" x14ac:dyDescent="0.25">
      <c r="A50" s="8"/>
      <c r="B50" s="12"/>
      <c r="C50" s="32">
        <f>C31</f>
        <v>676</v>
      </c>
      <c r="D50" s="13" t="str">
        <f t="shared" si="2"/>
        <v>Каша гречневая вязкая (крупа гречневая, соль йодиров., масло сл.)</v>
      </c>
      <c r="E50" s="14">
        <f t="shared" si="2"/>
        <v>180</v>
      </c>
      <c r="F50" s="48">
        <f t="shared" si="3"/>
        <v>9.5399999999999991</v>
      </c>
      <c r="G50" s="15">
        <f t="shared" si="2"/>
        <v>159.88</v>
      </c>
      <c r="H50" s="15">
        <f t="shared" si="2"/>
        <v>4.07</v>
      </c>
      <c r="I50" s="15">
        <f t="shared" si="2"/>
        <v>4.93</v>
      </c>
      <c r="J50" s="15">
        <f t="shared" si="2"/>
        <v>24.8</v>
      </c>
    </row>
    <row r="51" spans="1:10" ht="31.5" x14ac:dyDescent="0.25">
      <c r="A51" s="8"/>
      <c r="B51" s="12"/>
      <c r="C51" s="13">
        <f>C32</f>
        <v>669</v>
      </c>
      <c r="D51" s="29" t="str">
        <f t="shared" si="2"/>
        <v>Компот из кураги с витамином С (курага, сахар-песок, витамин С)</v>
      </c>
      <c r="E51" s="16">
        <f t="shared" si="2"/>
        <v>200</v>
      </c>
      <c r="F51" s="48">
        <f t="shared" si="3"/>
        <v>5.5</v>
      </c>
      <c r="G51" s="15">
        <f t="shared" si="2"/>
        <v>77.94</v>
      </c>
      <c r="H51" s="15">
        <f t="shared" si="2"/>
        <v>0.99</v>
      </c>
      <c r="I51" s="15">
        <f t="shared" si="2"/>
        <v>0.06</v>
      </c>
      <c r="J51" s="15">
        <f t="shared" si="2"/>
        <v>18.36</v>
      </c>
    </row>
    <row r="52" spans="1:10" ht="15.75" x14ac:dyDescent="0.25">
      <c r="A52" s="8"/>
      <c r="B52" s="12"/>
      <c r="C52" s="13">
        <f t="shared" si="2"/>
        <v>0</v>
      </c>
      <c r="D52" s="29" t="str">
        <f t="shared" si="2"/>
        <v>Хлеб пшеничный йодированный</v>
      </c>
      <c r="E52" s="16">
        <f t="shared" si="2"/>
        <v>29</v>
      </c>
      <c r="F52" s="48">
        <f t="shared" si="3"/>
        <v>2.41</v>
      </c>
      <c r="G52" s="15">
        <f t="shared" si="2"/>
        <v>70.47</v>
      </c>
      <c r="H52" s="15">
        <f t="shared" si="2"/>
        <v>2.1800000000000002</v>
      </c>
      <c r="I52" s="15">
        <f t="shared" si="2"/>
        <v>0.28999999999999998</v>
      </c>
      <c r="J52" s="15">
        <f t="shared" si="2"/>
        <v>14.79</v>
      </c>
    </row>
    <row r="53" spans="1:10" ht="31.5" x14ac:dyDescent="0.25">
      <c r="A53" s="8"/>
      <c r="B53" s="12"/>
      <c r="C53" s="13">
        <f t="shared" si="2"/>
        <v>0</v>
      </c>
      <c r="D53" s="29" t="str">
        <f t="shared" si="2"/>
        <v>Кекс с шоколадными каплями (конд. цех)</v>
      </c>
      <c r="E53" s="16">
        <f t="shared" si="2"/>
        <v>60</v>
      </c>
      <c r="F53" s="48">
        <f t="shared" si="3"/>
        <v>34</v>
      </c>
      <c r="G53" s="15">
        <f t="shared" si="2"/>
        <v>243.39</v>
      </c>
      <c r="H53" s="15">
        <f t="shared" si="2"/>
        <v>3.56</v>
      </c>
      <c r="I53" s="15">
        <f t="shared" si="2"/>
        <v>13.31</v>
      </c>
      <c r="J53" s="15">
        <f t="shared" si="2"/>
        <v>27.34</v>
      </c>
    </row>
    <row r="54" spans="1:10" ht="15.75" x14ac:dyDescent="0.25">
      <c r="A54" s="8"/>
      <c r="B54" s="33"/>
      <c r="C54" s="33">
        <f t="shared" si="2"/>
        <v>0</v>
      </c>
      <c r="D54" s="30" t="s">
        <v>16</v>
      </c>
      <c r="E54" s="34" t="str">
        <f t="shared" si="2"/>
        <v>844</v>
      </c>
      <c r="F54" s="34" t="s">
        <v>25</v>
      </c>
      <c r="G54" s="34">
        <f t="shared" si="2"/>
        <v>947.47000000000014</v>
      </c>
      <c r="H54" s="34">
        <f t="shared" si="2"/>
        <v>26.97</v>
      </c>
      <c r="I54" s="34">
        <f t="shared" si="2"/>
        <v>43.45</v>
      </c>
      <c r="J54" s="35">
        <f t="shared" si="2"/>
        <v>112.14000000000001</v>
      </c>
    </row>
    <row r="55" spans="1:10" ht="16.5" thickBot="1" x14ac:dyDescent="0.3">
      <c r="A55" s="21"/>
      <c r="B55" s="22"/>
      <c r="C55" s="22"/>
      <c r="D55" s="31" t="s">
        <v>17</v>
      </c>
      <c r="E55" s="36"/>
      <c r="F55" s="37">
        <v>120</v>
      </c>
      <c r="G55" s="38"/>
      <c r="H55" s="38"/>
      <c r="I55" s="38"/>
      <c r="J55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2024-01-22T01:14:53Z</dcterms:modified>
</cp:coreProperties>
</file>