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питание 2023\ПИТАНИЕ 2023-2024\Меню Январь 2024\меню с 29 января по 2 февраля\"/>
    </mc:Choice>
  </mc:AlternateContent>
  <xr:revisionPtr revIDLastSave="0" documentId="13_ncr:1_{0D4539E8-017F-48CC-AD4E-9063BCF6B8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48" i="1"/>
  <c r="G49" i="1"/>
  <c r="C51" i="1"/>
  <c r="G51" i="1"/>
  <c r="G36" i="1"/>
  <c r="G46" i="1" s="1"/>
  <c r="G37" i="1"/>
  <c r="G38" i="1"/>
  <c r="G39" i="1"/>
  <c r="G40" i="1"/>
  <c r="G50" i="1" s="1"/>
  <c r="G41" i="1"/>
  <c r="G42" i="1"/>
  <c r="H36" i="1"/>
  <c r="H46" i="1" s="1"/>
  <c r="I36" i="1"/>
  <c r="I46" i="1" s="1"/>
  <c r="J36" i="1"/>
  <c r="J46" i="1" s="1"/>
  <c r="H37" i="1"/>
  <c r="H47" i="1" s="1"/>
  <c r="I37" i="1"/>
  <c r="I47" i="1" s="1"/>
  <c r="J37" i="1"/>
  <c r="J47" i="1" s="1"/>
  <c r="H38" i="1"/>
  <c r="H48" i="1" s="1"/>
  <c r="I38" i="1"/>
  <c r="I48" i="1" s="1"/>
  <c r="J38" i="1"/>
  <c r="J48" i="1" s="1"/>
  <c r="H39" i="1"/>
  <c r="H49" i="1" s="1"/>
  <c r="I39" i="1"/>
  <c r="I49" i="1" s="1"/>
  <c r="J39" i="1"/>
  <c r="J49" i="1" s="1"/>
  <c r="H40" i="1"/>
  <c r="H50" i="1" s="1"/>
  <c r="I40" i="1"/>
  <c r="I50" i="1" s="1"/>
  <c r="J40" i="1"/>
  <c r="J50" i="1" s="1"/>
  <c r="H41" i="1"/>
  <c r="H51" i="1" s="1"/>
  <c r="I41" i="1"/>
  <c r="I51" i="1" s="1"/>
  <c r="J41" i="1"/>
  <c r="J51" i="1" s="1"/>
  <c r="H42" i="1"/>
  <c r="I42" i="1"/>
  <c r="J42" i="1"/>
  <c r="C36" i="1"/>
  <c r="C46" i="1" s="1"/>
  <c r="C40" i="1"/>
  <c r="C50" i="1" s="1"/>
  <c r="D36" i="1"/>
  <c r="D46" i="1" s="1"/>
  <c r="E36" i="1"/>
  <c r="E46" i="1" s="1"/>
  <c r="F36" i="1"/>
  <c r="F46" i="1" s="1"/>
  <c r="D37" i="1"/>
  <c r="D47" i="1" s="1"/>
  <c r="E37" i="1"/>
  <c r="E47" i="1" s="1"/>
  <c r="F37" i="1"/>
  <c r="F47" i="1" s="1"/>
  <c r="D38" i="1"/>
  <c r="D48" i="1" s="1"/>
  <c r="E38" i="1"/>
  <c r="E48" i="1" s="1"/>
  <c r="F38" i="1"/>
  <c r="F48" i="1" s="1"/>
  <c r="D39" i="1"/>
  <c r="D49" i="1" s="1"/>
  <c r="E39" i="1"/>
  <c r="E49" i="1" s="1"/>
  <c r="F39" i="1"/>
  <c r="F49" i="1" s="1"/>
  <c r="D40" i="1"/>
  <c r="D50" i="1" s="1"/>
  <c r="E40" i="1"/>
  <c r="E50" i="1" s="1"/>
  <c r="F40" i="1"/>
  <c r="F50" i="1" s="1"/>
  <c r="D41" i="1"/>
  <c r="D51" i="1" s="1"/>
  <c r="E41" i="1"/>
  <c r="E51" i="1" s="1"/>
  <c r="F41" i="1"/>
  <c r="F51" i="1" s="1"/>
  <c r="C26" i="1"/>
  <c r="C27" i="1"/>
  <c r="C37" i="1" s="1"/>
  <c r="C47" i="1" s="1"/>
  <c r="C28" i="1"/>
  <c r="C38" i="1" s="1"/>
  <c r="C48" i="1" s="1"/>
  <c r="C29" i="1"/>
  <c r="C39" i="1" s="1"/>
  <c r="C49" i="1" s="1"/>
  <c r="C30" i="1"/>
  <c r="G26" i="1"/>
  <c r="G27" i="1"/>
  <c r="G28" i="1"/>
  <c r="G29" i="1"/>
  <c r="G30" i="1"/>
  <c r="G31" i="1"/>
  <c r="G32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C5" i="1"/>
  <c r="C6" i="1"/>
  <c r="G5" i="1"/>
  <c r="G6" i="1"/>
  <c r="G7" i="1"/>
  <c r="G8" i="1"/>
  <c r="G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5" i="1"/>
  <c r="F5" i="1"/>
  <c r="E6" i="1"/>
  <c r="F6" i="1"/>
  <c r="E7" i="1"/>
  <c r="F7" i="1"/>
  <c r="E8" i="1"/>
  <c r="F8" i="1"/>
  <c r="D5" i="1"/>
  <c r="D19" i="1" s="1"/>
  <c r="D6" i="1"/>
  <c r="D20" i="1" s="1"/>
  <c r="D7" i="1"/>
  <c r="D8" i="1"/>
  <c r="G19" i="1"/>
  <c r="G20" i="1"/>
  <c r="G21" i="1"/>
  <c r="G22" i="1"/>
  <c r="G23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F19" i="1"/>
  <c r="F20" i="1"/>
  <c r="F21" i="1"/>
  <c r="F22" i="1"/>
  <c r="F23" i="1"/>
  <c r="C19" i="1"/>
  <c r="C20" i="1"/>
  <c r="F9" i="1"/>
  <c r="E19" i="1"/>
  <c r="E20" i="1"/>
  <c r="E21" i="1"/>
  <c r="E22" i="1"/>
  <c r="E23" i="1"/>
  <c r="D21" i="1"/>
  <c r="D22" i="1"/>
  <c r="D13" i="1"/>
  <c r="F13" i="1"/>
  <c r="D43" i="1"/>
  <c r="F42" i="1"/>
</calcChain>
</file>

<file path=xl/sharedStrings.xml><?xml version="1.0" encoding="utf-8"?>
<sst xmlns="http://schemas.openxmlformats.org/spreadsheetml/2006/main" count="72" uniqueCount="50">
  <si>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</si>
  <si>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</si>
  <si>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</si>
  <si>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</si>
  <si>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</si>
  <si>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</si>
  <si>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</si>
  <si>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</si>
  <si>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</si>
  <si>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</si>
  <si>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</si>
  <si>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</si>
  <si>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</si>
  <si>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</si>
  <si>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</si>
  <si>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</si>
  <si>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</si>
  <si>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</si>
  <si>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</si>
  <si>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</si>
  <si>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</si>
  <si>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</si>
  <si>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</si>
  <si>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</si>
  <si>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</si>
  <si>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</si>
  <si>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</si>
  <si>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</si>
  <si>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</si>
  <si>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</si>
  <si>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584</t>
  </si>
  <si>
    <t>775</t>
  </si>
  <si>
    <t>850</t>
  </si>
  <si>
    <t>782,14</t>
  </si>
  <si>
    <t>21,26</t>
  </si>
  <si>
    <t>25,29</t>
  </si>
  <si>
    <t>85,89</t>
  </si>
  <si>
    <t xml:space="preserve">Мармелад желейной в индид упаковке </t>
  </si>
  <si>
    <t>30</t>
  </si>
  <si>
    <t>19,09</t>
  </si>
  <si>
    <t>127,20</t>
  </si>
  <si>
    <t>0,04</t>
  </si>
  <si>
    <t>0</t>
  </si>
  <si>
    <t>31,76</t>
  </si>
  <si>
    <t>Банан</t>
  </si>
  <si>
    <t>208</t>
  </si>
  <si>
    <t>117,94</t>
  </si>
  <si>
    <t>1,87</t>
  </si>
  <si>
    <t>0,62</t>
  </si>
  <si>
    <t>26,21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</si>
</sst>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4" fillId="0" borderId="16" xfId="0" applyFont="1" applyBorder="1" applyAlignment="1">
      <alignment vertical="center" wrapText="1"/>
    </xf>
    <xf numFmtId="0" fontId="1" fillId="3" borderId="4" xfId="0" applyFont="1" applyFill="1" applyBorder="1" applyAlignment="1"/>
    <xf numFmtId="49" fontId="1" fillId="3" borderId="4" xfId="0" applyNumberFormat="1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52;&#1077;&#1085;&#1102;%20&#1089;%2022-26%20&#1103;&#1085;&#1074;&#1072;&#1088;&#1103;%202024%20&#1075;&#1086;&#1076;&#1072;/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89">
          <cell r="B189" t="str">
            <v>Каша молочная Улыбка с маслом (крупа рисовая, хлопья Геркулес,, молоко 3,2%, сахар-песок, соль йод., масло слив.) 150/5</v>
          </cell>
          <cell r="C189">
            <v>155</v>
          </cell>
          <cell r="D189">
            <v>19.079999999999998</v>
          </cell>
          <cell r="E189">
            <v>5.31</v>
          </cell>
          <cell r="F189">
            <v>6.13</v>
          </cell>
          <cell r="G189">
            <v>29.25</v>
          </cell>
          <cell r="H189">
            <v>195.41</v>
          </cell>
          <cell r="I189">
            <v>53</v>
          </cell>
        </row>
        <row r="190">
          <cell r="B190" t="str">
            <v>Какао-напиток (какао порошок, молоко, сахар)</v>
          </cell>
          <cell r="C190">
            <v>200</v>
          </cell>
          <cell r="D190">
            <v>10</v>
          </cell>
          <cell r="E190">
            <v>1.82</v>
          </cell>
          <cell r="F190">
            <v>1.67</v>
          </cell>
          <cell r="G190">
            <v>13.22</v>
          </cell>
          <cell r="H190">
            <v>75.19</v>
          </cell>
          <cell r="I190">
            <v>986</v>
          </cell>
        </row>
        <row r="191">
          <cell r="B191" t="str">
            <v>Хлеб пшеничный йодированный</v>
          </cell>
          <cell r="C191">
            <v>25</v>
          </cell>
          <cell r="D191">
            <v>2.08</v>
          </cell>
          <cell r="E191">
            <v>1.88</v>
          </cell>
          <cell r="F191">
            <v>0.25</v>
          </cell>
          <cell r="G191">
            <v>12.75</v>
          </cell>
          <cell r="H191">
            <v>60.75</v>
          </cell>
        </row>
        <row r="192">
          <cell r="B192" t="str">
            <v>Банан</v>
          </cell>
          <cell r="C192">
            <v>204</v>
          </cell>
          <cell r="D192">
            <v>53.84</v>
          </cell>
          <cell r="E192">
            <v>1.84</v>
          </cell>
          <cell r="F192">
            <v>0.61</v>
          </cell>
          <cell r="G192">
            <v>25.7</v>
          </cell>
          <cell r="H192">
            <v>115.67</v>
          </cell>
        </row>
        <row r="193">
          <cell r="E193">
            <v>14.54</v>
          </cell>
          <cell r="F193">
            <v>19.269999999999996</v>
          </cell>
          <cell r="G193">
            <v>92.94</v>
          </cell>
          <cell r="H193">
            <v>447.02000000000004</v>
          </cell>
        </row>
        <row r="201">
          <cell r="B201" t="str">
            <v>Закуска порционная (помидоры свежие)</v>
          </cell>
          <cell r="C201">
            <v>60</v>
          </cell>
          <cell r="D201">
            <v>22.61</v>
          </cell>
          <cell r="E201">
            <v>0.66</v>
          </cell>
          <cell r="F201">
            <v>0.12</v>
          </cell>
          <cell r="G201">
            <v>2.2799999999999998</v>
          </cell>
          <cell r="H201">
            <v>22.84</v>
          </cell>
          <cell r="I201">
            <v>982</v>
          </cell>
        </row>
        <row r="202">
          <cell r="B202" t="str">
            <v>Щи по - уральски  с фрикадельками (фрикадельки мясные, крупа пшено, лук репч., морковь, капуста св., масло подсолн., соль йодир., томат. паста)20/180</v>
          </cell>
          <cell r="C202">
            <v>200</v>
          </cell>
          <cell r="D202">
            <v>17.11</v>
          </cell>
          <cell r="E202">
            <v>4.1900000000000004</v>
          </cell>
          <cell r="F202">
            <v>7.63</v>
          </cell>
          <cell r="G202">
            <v>5.19</v>
          </cell>
          <cell r="H202">
            <v>146.18</v>
          </cell>
          <cell r="I202">
            <v>8</v>
          </cell>
        </row>
        <row r="203">
          <cell r="B203" t="str">
            <v>Тефтели II вариант с соусом красным основ. (говядина,  крупа рисовая, лук реп., мука, соль йод., масло раст., соус красный осн.) 80/30</v>
          </cell>
          <cell r="C203">
            <v>110</v>
          </cell>
          <cell r="D203">
            <v>39.97</v>
          </cell>
          <cell r="E203">
            <v>7.35</v>
          </cell>
          <cell r="F203">
            <v>10.29</v>
          </cell>
          <cell r="G203">
            <v>9.42</v>
          </cell>
          <cell r="H203">
            <v>199.75</v>
          </cell>
          <cell r="I203" t="str">
            <v>18/337</v>
          </cell>
        </row>
        <row r="204">
          <cell r="B204" t="str">
            <v>Макаронные изделия отварные (макаронные изделия, масло сливочное, соль йодиров.)</v>
          </cell>
          <cell r="C204">
            <v>180</v>
          </cell>
          <cell r="D204">
            <v>10.44</v>
          </cell>
          <cell r="E204">
            <v>6.5</v>
          </cell>
          <cell r="F204">
            <v>4.88</v>
          </cell>
          <cell r="G204">
            <v>38.159999999999997</v>
          </cell>
          <cell r="H204">
            <v>252.53</v>
          </cell>
          <cell r="I204">
            <v>307</v>
          </cell>
        </row>
        <row r="205">
          <cell r="B205" t="str">
            <v>Напиток из облепихи протертой с сахаром (облепиха, протертая с сахаром, сахар-песок)</v>
          </cell>
          <cell r="C205">
            <v>200</v>
          </cell>
          <cell r="D205">
            <v>12.79</v>
          </cell>
          <cell r="E205">
            <v>0.25</v>
          </cell>
          <cell r="F205">
            <v>1.1100000000000001</v>
          </cell>
          <cell r="G205">
            <v>18.670000000000002</v>
          </cell>
          <cell r="H205">
            <v>85.67</v>
          </cell>
          <cell r="I205">
            <v>904</v>
          </cell>
        </row>
        <row r="206">
          <cell r="B206" t="str">
            <v>Хлеб пшеничный йодированный</v>
          </cell>
          <cell r="C206">
            <v>25</v>
          </cell>
          <cell r="D206">
            <v>2.08</v>
          </cell>
          <cell r="E206">
            <v>1.88</v>
          </cell>
          <cell r="F206">
            <v>0.25</v>
          </cell>
          <cell r="G206">
            <v>12.75</v>
          </cell>
          <cell r="H206">
            <v>60.75</v>
          </cell>
        </row>
        <row r="207">
          <cell r="E207">
            <v>20.83</v>
          </cell>
          <cell r="F207">
            <v>24.279999999999998</v>
          </cell>
          <cell r="G207">
            <v>86.47</v>
          </cell>
          <cell r="H207">
            <v>767.71999999999991</v>
          </cell>
        </row>
        <row r="209">
          <cell r="B209" t="str">
            <v>Закуска порционная (помидоры свежие)</v>
          </cell>
          <cell r="C209">
            <v>100</v>
          </cell>
          <cell r="D209">
            <v>37.69</v>
          </cell>
          <cell r="E209">
            <v>1.1000000000000001</v>
          </cell>
          <cell r="F209">
            <v>0.2</v>
          </cell>
          <cell r="G209">
            <v>3.8</v>
          </cell>
          <cell r="H209">
            <v>31.4</v>
          </cell>
        </row>
        <row r="210">
          <cell r="B210" t="str">
            <v>Щи по - уральски  с фрикадельками (фрикадельки мясные, крупа пшено, лук репч., морковь, капуста св., масло подсолн., соль йодир., томат. паста) 20/230</v>
          </cell>
          <cell r="C210">
            <v>250</v>
          </cell>
          <cell r="D210">
            <v>18.05</v>
          </cell>
          <cell r="E210">
            <v>5.23</v>
          </cell>
          <cell r="F210">
            <v>9.5399999999999991</v>
          </cell>
          <cell r="G210">
            <v>6.49</v>
          </cell>
          <cell r="H210">
            <v>178.72</v>
          </cell>
        </row>
        <row r="211">
          <cell r="B211" t="str">
            <v>Тефтели II вариант с соусом красным основ. (говядина,  крупа рисовая, лук реп., мука, соль йод., масло раст., соус красный осн.) 80/20</v>
          </cell>
          <cell r="C211">
            <v>100</v>
          </cell>
          <cell r="D211">
            <v>39.369999999999997</v>
          </cell>
          <cell r="E211">
            <v>6.68</v>
          </cell>
          <cell r="F211">
            <v>9.36</v>
          </cell>
          <cell r="G211">
            <v>8.57</v>
          </cell>
          <cell r="H211">
            <v>185.22</v>
          </cell>
        </row>
        <row r="212">
          <cell r="B212" t="str">
            <v>Макаронные изделия отварные (макаронные изделия, масло сливочное, соль йодиров.)</v>
          </cell>
          <cell r="C212">
            <v>180</v>
          </cell>
          <cell r="D212">
            <v>10.44</v>
          </cell>
          <cell r="E212">
            <v>6.5</v>
          </cell>
          <cell r="F212">
            <v>4.88</v>
          </cell>
          <cell r="G212">
            <v>38.159999999999997</v>
          </cell>
          <cell r="H212">
            <v>252.53</v>
          </cell>
        </row>
        <row r="213">
          <cell r="B213" t="str">
            <v>Напиток из облепихи протертой с сахаром (облепиха, протертая с сахаром, сахар-песок)</v>
          </cell>
          <cell r="C213">
            <v>200</v>
          </cell>
          <cell r="D213">
            <v>12.79</v>
          </cell>
          <cell r="E213">
            <v>0.25</v>
          </cell>
          <cell r="F213">
            <v>1.1100000000000001</v>
          </cell>
          <cell r="G213">
            <v>18.670000000000002</v>
          </cell>
          <cell r="H213">
            <v>85.67</v>
          </cell>
        </row>
        <row r="214">
          <cell r="B214" t="str">
            <v>Хлеб пшеничный йодированный</v>
          </cell>
          <cell r="C214">
            <v>20</v>
          </cell>
          <cell r="D214">
            <v>1.66</v>
          </cell>
          <cell r="E214">
            <v>1.5</v>
          </cell>
          <cell r="F214">
            <v>0.2</v>
          </cell>
          <cell r="G214">
            <v>10.199999999999999</v>
          </cell>
          <cell r="H214">
            <v>48.6</v>
          </cell>
        </row>
        <row r="215">
          <cell r="E215">
            <v>21.259999999999998</v>
          </cell>
          <cell r="F215">
            <v>25.289999999999996</v>
          </cell>
          <cell r="G215">
            <v>85.89</v>
          </cell>
          <cell r="H215">
            <v>782.14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C13">
            <v>195</v>
          </cell>
        </row>
        <row r="17">
          <cell r="D17">
            <v>85</v>
          </cell>
        </row>
        <row r="19">
          <cell r="C19">
            <v>210</v>
          </cell>
          <cell r="D19">
            <v>23.48</v>
          </cell>
          <cell r="E19">
            <v>8.2100000000000009</v>
          </cell>
          <cell r="F19">
            <v>7.91</v>
          </cell>
          <cell r="G19">
            <v>40.56</v>
          </cell>
          <cell r="H19">
            <v>266.31</v>
          </cell>
        </row>
        <row r="20">
          <cell r="C20">
            <v>66</v>
          </cell>
          <cell r="D20">
            <v>25.92</v>
          </cell>
          <cell r="E20">
            <v>8.8000000000000007</v>
          </cell>
          <cell r="F20">
            <v>5.34</v>
          </cell>
          <cell r="G20">
            <v>17.95</v>
          </cell>
          <cell r="H20">
            <v>155.08000000000001</v>
          </cell>
        </row>
        <row r="21">
          <cell r="C21">
            <v>200</v>
          </cell>
          <cell r="D21">
            <v>10</v>
          </cell>
          <cell r="E21">
            <v>1.82</v>
          </cell>
          <cell r="F21">
            <v>1.67</v>
          </cell>
          <cell r="G21">
            <v>13.22</v>
          </cell>
          <cell r="H21">
            <v>75.19</v>
          </cell>
        </row>
        <row r="22">
          <cell r="C22">
            <v>200</v>
          </cell>
          <cell r="D22">
            <v>30.6</v>
          </cell>
          <cell r="E22">
            <v>2</v>
          </cell>
          <cell r="F22">
            <v>6.4</v>
          </cell>
          <cell r="G22">
            <v>19</v>
          </cell>
          <cell r="H22">
            <v>140</v>
          </cell>
        </row>
        <row r="23">
          <cell r="C23">
            <v>676</v>
          </cell>
          <cell r="D23">
            <v>90</v>
          </cell>
          <cell r="E23">
            <v>20.830000000000002</v>
          </cell>
          <cell r="F23">
            <v>21.32</v>
          </cell>
          <cell r="G23">
            <v>90.73</v>
          </cell>
          <cell r="H23">
            <v>636.57999999999993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76" t="s">
        <v>15</v>
      </c>
      <c r="C1" s="77"/>
      <c r="D1" s="78"/>
      <c r="E1" s="1" t="s">
        <v>12</v>
      </c>
      <c r="F1" s="50"/>
      <c r="G1" s="1"/>
      <c r="H1" s="1"/>
      <c r="I1" s="1" t="s">
        <v>1</v>
      </c>
      <c r="J1" s="2">
        <v>45320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6.5" thickBot="1" x14ac:dyDescent="0.3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39" thickBot="1" x14ac:dyDescent="0.3">
      <c r="A5" s="67"/>
      <c r="B5" s="68"/>
      <c r="C5" s="68">
        <f>[1]Лист1!I189</f>
        <v>53</v>
      </c>
      <c r="D5" s="71" t="str">
        <f>[1]Лист1!B189</f>
        <v>Каша молочная Улыбка с маслом (крупа рисовая, хлопья Геркулес,, молоко 3,2%, сахар-песок, соль йод., масло слив.) 150/5</v>
      </c>
      <c r="E5" s="69">
        <f>[1]Лист1!C189</f>
        <v>155</v>
      </c>
      <c r="F5" s="72">
        <f>[1]Лист1!D189</f>
        <v>19.079999999999998</v>
      </c>
      <c r="G5" s="70">
        <f>[1]Лист1!H189</f>
        <v>195.41</v>
      </c>
      <c r="H5" s="70">
        <f>[1]Лист1!E189</f>
        <v>5.31</v>
      </c>
      <c r="I5" s="70">
        <f>[1]Лист1!F189</f>
        <v>6.13</v>
      </c>
      <c r="J5" s="44">
        <f>[1]Лист1!G189</f>
        <v>29.25</v>
      </c>
    </row>
    <row r="6" spans="1:10" ht="31.5" x14ac:dyDescent="0.25">
      <c r="A6" s="8" t="s">
        <v>10</v>
      </c>
      <c r="B6" s="9"/>
      <c r="C6" s="11">
        <f>[1]Лист1!I190</f>
        <v>986</v>
      </c>
      <c r="D6" s="41" t="str">
        <f>[1]Лист1!B190</f>
        <v>Какао-напиток (какао порошок, молоко, сахар)</v>
      </c>
      <c r="E6" s="10">
        <f>[1]Лист1!C190</f>
        <v>200</v>
      </c>
      <c r="F6" s="73">
        <f>[1]Лист1!D190</f>
        <v>10</v>
      </c>
      <c r="G6" s="11">
        <f>[1]Лист1!H190</f>
        <v>75.19</v>
      </c>
      <c r="H6" s="11">
        <f>[1]Лист1!E190</f>
        <v>1.82</v>
      </c>
      <c r="I6" s="11">
        <f>[1]Лист1!F190</f>
        <v>1.67</v>
      </c>
      <c r="J6" s="15">
        <f>[1]Лист1!G190</f>
        <v>13.22</v>
      </c>
    </row>
    <row r="7" spans="1:10" ht="15.75" x14ac:dyDescent="0.25">
      <c r="A7" s="8"/>
      <c r="B7" s="12"/>
      <c r="C7" s="15"/>
      <c r="D7" s="28" t="str">
        <f>[1]Лист1!B191</f>
        <v>Хлеб пшеничный йодированный</v>
      </c>
      <c r="E7" s="14">
        <f>[1]Лист1!C191</f>
        <v>25</v>
      </c>
      <c r="F7" s="74">
        <f>[1]Лист1!D191</f>
        <v>2.08</v>
      </c>
      <c r="G7" s="15">
        <f>[1]Лист1!H191</f>
        <v>60.75</v>
      </c>
      <c r="H7" s="15">
        <f>[1]Лист1!E191</f>
        <v>1.88</v>
      </c>
      <c r="I7" s="15">
        <f>[1]Лист1!F191</f>
        <v>0.25</v>
      </c>
      <c r="J7" s="15">
        <f>[1]Лист1!G191</f>
        <v>12.75</v>
      </c>
    </row>
    <row r="8" spans="1:10" ht="15.75" x14ac:dyDescent="0.25">
      <c r="A8" s="8"/>
      <c r="B8" s="12"/>
      <c r="C8" s="15"/>
      <c r="D8" s="29" t="str">
        <f>[1]Лист1!B192</f>
        <v>Банан</v>
      </c>
      <c r="E8" s="14">
        <f>[1]Лист1!C192</f>
        <v>204</v>
      </c>
      <c r="F8" s="74">
        <f>[1]Лист1!D192</f>
        <v>53.84</v>
      </c>
      <c r="G8" s="15">
        <f>[1]Лист1!H192</f>
        <v>115.67</v>
      </c>
      <c r="H8" s="15">
        <f>[1]Лист1!E192</f>
        <v>1.84</v>
      </c>
      <c r="I8" s="15">
        <f>[1]Лист1!F192</f>
        <v>0.61</v>
      </c>
      <c r="J8" s="15">
        <f>[1]Лист1!G192</f>
        <v>25.7</v>
      </c>
    </row>
    <row r="9" spans="1:10" ht="15.75" x14ac:dyDescent="0.25">
      <c r="A9" s="8"/>
      <c r="B9" s="55"/>
      <c r="C9" s="50"/>
      <c r="D9" s="18" t="s">
        <v>16</v>
      </c>
      <c r="E9" s="20" t="s">
        <v>30</v>
      </c>
      <c r="F9" s="75">
        <f>[2]Лист1!D17</f>
        <v>85</v>
      </c>
      <c r="G9" s="20">
        <f>[1]Лист1!H193</f>
        <v>447.02000000000004</v>
      </c>
      <c r="H9" s="20">
        <f>[1]Лист1!E193</f>
        <v>14.54</v>
      </c>
      <c r="I9" s="20">
        <f>[1]Лист1!F193</f>
        <v>19.269999999999996</v>
      </c>
      <c r="J9" s="20">
        <f>[1]Лист1!G193</f>
        <v>92.94</v>
      </c>
    </row>
    <row r="10" spans="1:10" ht="15.75" x14ac:dyDescent="0.25">
      <c r="A10" s="8"/>
      <c r="B10" s="33"/>
      <c r="C10" s="33"/>
      <c r="D10" s="42" t="s">
        <v>17</v>
      </c>
      <c r="E10" s="34"/>
      <c r="F10" s="34" t="s">
        <v>24</v>
      </c>
      <c r="G10" s="43"/>
      <c r="H10" s="43"/>
      <c r="I10" s="43"/>
      <c r="J10" s="19"/>
    </row>
    <row r="11" spans="1:10" ht="15.75" x14ac:dyDescent="0.25">
      <c r="A11" s="8"/>
      <c r="B11" s="24"/>
      <c r="C11" s="24"/>
      <c r="D11" s="27" t="s">
        <v>27</v>
      </c>
      <c r="E11" s="40"/>
      <c r="F11" s="40"/>
      <c r="G11" s="25"/>
      <c r="H11" s="25"/>
      <c r="I11" s="25"/>
      <c r="J11" s="48"/>
    </row>
    <row r="12" spans="1:10" ht="15.75" x14ac:dyDescent="0.25">
      <c r="A12" s="8"/>
      <c r="B12" s="24"/>
      <c r="C12" s="24"/>
      <c r="D12" s="62" t="s">
        <v>37</v>
      </c>
      <c r="E12" s="25" t="s">
        <v>38</v>
      </c>
      <c r="F12" s="25" t="s">
        <v>39</v>
      </c>
      <c r="G12" s="25" t="s">
        <v>40</v>
      </c>
      <c r="H12" s="25" t="s">
        <v>41</v>
      </c>
      <c r="I12" s="25" t="s">
        <v>42</v>
      </c>
      <c r="J12" s="48" t="s">
        <v>43</v>
      </c>
    </row>
    <row r="13" spans="1:10" ht="15.75" x14ac:dyDescent="0.25">
      <c r="A13" s="8"/>
      <c r="B13" s="24"/>
      <c r="C13" s="24"/>
      <c r="D13" s="26" t="str">
        <f>'[3]1'!D14</f>
        <v>Итого</v>
      </c>
      <c r="E13" s="40" t="s">
        <v>38</v>
      </c>
      <c r="F13" s="40" t="str">
        <f>'[3]1'!F14</f>
        <v>19,00</v>
      </c>
      <c r="G13" s="40" t="s">
        <v>40</v>
      </c>
      <c r="H13" s="40" t="s">
        <v>41</v>
      </c>
      <c r="I13" s="40" t="s">
        <v>42</v>
      </c>
      <c r="J13" s="49" t="s">
        <v>43</v>
      </c>
    </row>
    <row r="14" spans="1:10" ht="15.75" x14ac:dyDescent="0.25">
      <c r="A14" s="8"/>
      <c r="B14" s="24"/>
      <c r="C14" s="24"/>
      <c r="D14" s="26"/>
      <c r="E14" s="40"/>
      <c r="F14" s="40"/>
      <c r="G14" s="40"/>
      <c r="H14" s="40"/>
      <c r="I14" s="40"/>
      <c r="J14" s="49"/>
    </row>
    <row r="15" spans="1:10" ht="15.75" x14ac:dyDescent="0.25">
      <c r="A15" s="8"/>
      <c r="B15" s="24"/>
      <c r="C15" s="24"/>
      <c r="D15" s="27" t="s">
        <v>28</v>
      </c>
      <c r="E15" s="63"/>
      <c r="F15" s="40"/>
      <c r="G15" s="40"/>
      <c r="H15" s="40"/>
      <c r="I15" s="40"/>
      <c r="J15" s="49"/>
    </row>
    <row r="16" spans="1:10" ht="15.75" x14ac:dyDescent="0.25">
      <c r="A16" s="8"/>
      <c r="B16" s="24"/>
      <c r="C16" s="24"/>
      <c r="D16" s="64" t="s">
        <v>44</v>
      </c>
      <c r="E16" s="66" t="s">
        <v>45</v>
      </c>
      <c r="F16" s="25" t="s">
        <v>26</v>
      </c>
      <c r="G16" s="25" t="s">
        <v>46</v>
      </c>
      <c r="H16" s="25" t="s">
        <v>47</v>
      </c>
      <c r="I16" s="25" t="s">
        <v>48</v>
      </c>
      <c r="J16" s="48" t="s">
        <v>49</v>
      </c>
    </row>
    <row r="17" spans="1:10" ht="15.75" x14ac:dyDescent="0.25">
      <c r="A17" s="8"/>
      <c r="B17" s="24"/>
      <c r="C17" s="24"/>
      <c r="D17" s="65" t="s">
        <v>16</v>
      </c>
      <c r="E17" s="63" t="s">
        <v>45</v>
      </c>
      <c r="F17" s="40" t="s">
        <v>26</v>
      </c>
      <c r="G17" s="40" t="s">
        <v>46</v>
      </c>
      <c r="H17" s="40" t="s">
        <v>47</v>
      </c>
      <c r="I17" s="40" t="s">
        <v>48</v>
      </c>
      <c r="J17" s="49" t="s">
        <v>49</v>
      </c>
    </row>
    <row r="18" spans="1:10" ht="16.5" thickBot="1" x14ac:dyDescent="0.3">
      <c r="A18" s="21"/>
      <c r="B18" s="56"/>
      <c r="C18" s="24"/>
      <c r="D18" s="27" t="s">
        <v>20</v>
      </c>
      <c r="E18" s="25"/>
      <c r="F18" s="25"/>
      <c r="G18" s="25"/>
      <c r="H18" s="57"/>
      <c r="I18" s="57"/>
      <c r="J18" s="48"/>
    </row>
    <row r="19" spans="1:10" ht="63" x14ac:dyDescent="0.25">
      <c r="A19" s="8"/>
      <c r="B19" s="24"/>
      <c r="C19" s="45">
        <f>C5</f>
        <v>53</v>
      </c>
      <c r="D19" s="61" t="str">
        <f>D5</f>
        <v>Каша молочная Улыбка с маслом (крупа рисовая, хлопья Геркулес,, молоко 3,2%, сахар-песок, соль йод., масло слив.) 150/5</v>
      </c>
      <c r="E19" s="25">
        <f>[2]Лист1!C19</f>
        <v>210</v>
      </c>
      <c r="F19" s="25">
        <f>[2]Лист1!D19</f>
        <v>23.48</v>
      </c>
      <c r="G19" s="25">
        <f>[2]Лист1!H19</f>
        <v>266.31</v>
      </c>
      <c r="H19" s="25">
        <f>[2]Лист1!E19</f>
        <v>8.2100000000000009</v>
      </c>
      <c r="I19" s="25">
        <f>[2]Лист1!F19</f>
        <v>7.91</v>
      </c>
      <c r="J19" s="48">
        <f>[2]Лист1!G19</f>
        <v>40.56</v>
      </c>
    </row>
    <row r="20" spans="1:10" ht="31.5" x14ac:dyDescent="0.25">
      <c r="A20" s="8"/>
      <c r="B20" s="24"/>
      <c r="C20" s="50">
        <f>C6</f>
        <v>986</v>
      </c>
      <c r="D20" s="58" t="str">
        <f>D6</f>
        <v>Какао-напиток (какао порошок, молоко, сахар)</v>
      </c>
      <c r="E20" s="25">
        <f>[2]Лист1!C20</f>
        <v>66</v>
      </c>
      <c r="F20" s="25">
        <f>[2]Лист1!D20</f>
        <v>25.92</v>
      </c>
      <c r="G20" s="25">
        <f>[2]Лист1!H20</f>
        <v>155.08000000000001</v>
      </c>
      <c r="H20" s="25">
        <f>[2]Лист1!E20</f>
        <v>8.8000000000000007</v>
      </c>
      <c r="I20" s="25">
        <f>[2]Лист1!F20</f>
        <v>5.34</v>
      </c>
      <c r="J20" s="48">
        <f>[2]Лист1!G20</f>
        <v>17.95</v>
      </c>
    </row>
    <row r="21" spans="1:10" ht="15.75" x14ac:dyDescent="0.25">
      <c r="A21" s="23"/>
      <c r="B21" s="55"/>
      <c r="C21" s="50"/>
      <c r="D21" s="28" t="str">
        <f>D7</f>
        <v>Хлеб пшеничный йодированный</v>
      </c>
      <c r="E21" s="59">
        <f>[2]Лист1!C21</f>
        <v>200</v>
      </c>
      <c r="F21" s="48">
        <f>[2]Лист1!D21</f>
        <v>10</v>
      </c>
      <c r="G21" s="48">
        <f>[2]Лист1!H21</f>
        <v>75.19</v>
      </c>
      <c r="H21" s="25">
        <f>[2]Лист1!E21</f>
        <v>1.82</v>
      </c>
      <c r="I21" s="25">
        <f>[2]Лист1!F21</f>
        <v>1.67</v>
      </c>
      <c r="J21" s="48">
        <f>[2]Лист1!G21</f>
        <v>13.22</v>
      </c>
    </row>
    <row r="22" spans="1:10" ht="15.75" x14ac:dyDescent="0.25">
      <c r="A22" s="23"/>
      <c r="B22" s="55"/>
      <c r="C22" s="45"/>
      <c r="D22" s="28" t="str">
        <f>D8</f>
        <v>Банан</v>
      </c>
      <c r="E22" s="59">
        <f>[2]Лист1!C22</f>
        <v>200</v>
      </c>
      <c r="F22" s="48">
        <f>[2]Лист1!D22</f>
        <v>30.6</v>
      </c>
      <c r="G22" s="48">
        <f>[2]Лист1!H22</f>
        <v>140</v>
      </c>
      <c r="H22" s="25">
        <f>[2]Лист1!E22</f>
        <v>2</v>
      </c>
      <c r="I22" s="25">
        <f>[2]Лист1!F22</f>
        <v>6.4</v>
      </c>
      <c r="J22" s="48">
        <f>[2]Лист1!G22</f>
        <v>19</v>
      </c>
    </row>
    <row r="23" spans="1:10" ht="16.5" thickBot="1" x14ac:dyDescent="0.3">
      <c r="A23" s="23"/>
      <c r="B23" s="56"/>
      <c r="C23" s="45"/>
      <c r="D23" s="26" t="s">
        <v>16</v>
      </c>
      <c r="E23" s="49">
        <f>[2]Лист1!C23</f>
        <v>676</v>
      </c>
      <c r="F23" s="49">
        <f>[2]Лист1!D23</f>
        <v>90</v>
      </c>
      <c r="G23" s="49">
        <f>[2]Лист1!H23</f>
        <v>636.57999999999993</v>
      </c>
      <c r="H23" s="40">
        <f>[2]Лист1!E23</f>
        <v>20.830000000000002</v>
      </c>
      <c r="I23" s="40">
        <f>[2]Лист1!F23</f>
        <v>21.32</v>
      </c>
      <c r="J23" s="49">
        <f>[2]Лист1!G23</f>
        <v>90.73</v>
      </c>
    </row>
    <row r="24" spans="1:10" ht="15.75" x14ac:dyDescent="0.25">
      <c r="A24" s="23"/>
      <c r="B24" s="55"/>
      <c r="C24" s="24"/>
      <c r="D24" s="26" t="s">
        <v>17</v>
      </c>
      <c r="E24" s="48"/>
      <c r="F24" s="49" t="s">
        <v>18</v>
      </c>
      <c r="G24" s="49"/>
      <c r="H24" s="40"/>
      <c r="I24" s="40"/>
      <c r="J24" s="49"/>
    </row>
    <row r="25" spans="1:10" ht="15.75" x14ac:dyDescent="0.25">
      <c r="A25" s="23"/>
      <c r="B25" s="55"/>
      <c r="C25" s="24"/>
      <c r="D25" s="27" t="s">
        <v>21</v>
      </c>
      <c r="E25" s="48"/>
      <c r="F25" s="48"/>
      <c r="G25" s="48"/>
      <c r="H25" s="25"/>
      <c r="I25" s="25"/>
      <c r="J25" s="48"/>
    </row>
    <row r="26" spans="1:10" ht="15.75" x14ac:dyDescent="0.25">
      <c r="A26" s="23"/>
      <c r="B26" s="55"/>
      <c r="C26" s="24">
        <f>[1]Лист1!I201</f>
        <v>982</v>
      </c>
      <c r="D26" s="28" t="str">
        <f>[1]Лист1!B201</f>
        <v>Закуска порционная (помидоры свежие)</v>
      </c>
      <c r="E26" s="48">
        <f>[1]Лист1!C201</f>
        <v>60</v>
      </c>
      <c r="F26" s="48">
        <f>[1]Лист1!D201</f>
        <v>22.61</v>
      </c>
      <c r="G26" s="48">
        <f>[1]Лист1!H201</f>
        <v>22.84</v>
      </c>
      <c r="H26" s="25">
        <f>[1]Лист1!E201</f>
        <v>0.66</v>
      </c>
      <c r="I26" s="25">
        <f>[1]Лист1!F201</f>
        <v>0.12</v>
      </c>
      <c r="J26" s="48">
        <f>[1]Лист1!G201</f>
        <v>2.2799999999999998</v>
      </c>
    </row>
    <row r="27" spans="1:10" ht="78.75" x14ac:dyDescent="0.25">
      <c r="A27" s="23"/>
      <c r="B27" s="33"/>
      <c r="C27" s="24">
        <f>[1]Лист1!I202</f>
        <v>8</v>
      </c>
      <c r="D27" s="28" t="str">
        <f>[1]Лист1!B202</f>
        <v>Щи по - уральски  с фрикадельками (фрикадельки мясные, крупа пшено, лук репч., морковь, капуста св., масло подсолн., соль йодир., томат. паста)20/180</v>
      </c>
      <c r="E27" s="48">
        <f>[1]Лист1!C202</f>
        <v>200</v>
      </c>
      <c r="F27" s="48">
        <f>[1]Лист1!D202</f>
        <v>17.11</v>
      </c>
      <c r="G27" s="48">
        <f>[1]Лист1!H202</f>
        <v>146.18</v>
      </c>
      <c r="H27" s="25">
        <f>[1]Лист1!E202</f>
        <v>4.1900000000000004</v>
      </c>
      <c r="I27" s="25">
        <f>[1]Лист1!F202</f>
        <v>7.63</v>
      </c>
      <c r="J27" s="48">
        <f>[1]Лист1!G202</f>
        <v>5.19</v>
      </c>
    </row>
    <row r="28" spans="1:10" ht="63" x14ac:dyDescent="0.25">
      <c r="A28" s="23"/>
      <c r="B28" s="24"/>
      <c r="C28" s="24" t="str">
        <f>[1]Лист1!I203</f>
        <v>18/337</v>
      </c>
      <c r="D28" s="13" t="str">
        <f>[1]Лист1!B203</f>
        <v>Тефтели II вариант с соусом красным основ. (говядина,  крупа рисовая, лук реп., мука, соль йод., масло раст., соус красный осн.) 80/30</v>
      </c>
      <c r="E28" s="48">
        <f>[1]Лист1!C203</f>
        <v>110</v>
      </c>
      <c r="F28" s="48">
        <f>[1]Лист1!D203</f>
        <v>39.97</v>
      </c>
      <c r="G28" s="48">
        <f>[1]Лист1!H203</f>
        <v>199.75</v>
      </c>
      <c r="H28" s="25">
        <f>[1]Лист1!E203</f>
        <v>7.35</v>
      </c>
      <c r="I28" s="25">
        <f>[1]Лист1!F203</f>
        <v>10.29</v>
      </c>
      <c r="J28" s="48">
        <f>[1]Лист1!G203</f>
        <v>9.42</v>
      </c>
    </row>
    <row r="29" spans="1:10" ht="47.25" x14ac:dyDescent="0.25">
      <c r="A29" s="23"/>
      <c r="B29" s="24"/>
      <c r="C29" s="24">
        <f>[1]Лист1!I204</f>
        <v>307</v>
      </c>
      <c r="D29" s="60" t="str">
        <f>[1]Лист1!B204</f>
        <v>Макаронные изделия отварные (макаронные изделия, масло сливочное, соль йодиров.)</v>
      </c>
      <c r="E29" s="25">
        <f>[1]Лист1!C204</f>
        <v>180</v>
      </c>
      <c r="F29" s="25">
        <f>[1]Лист1!D204</f>
        <v>10.44</v>
      </c>
      <c r="G29" s="25">
        <f>[1]Лист1!H204</f>
        <v>252.53</v>
      </c>
      <c r="H29" s="25">
        <f>[1]Лист1!E204</f>
        <v>6.5</v>
      </c>
      <c r="I29" s="25">
        <f>[1]Лист1!F204</f>
        <v>4.88</v>
      </c>
      <c r="J29" s="25">
        <f>[1]Лист1!G204</f>
        <v>38.159999999999997</v>
      </c>
    </row>
    <row r="30" spans="1:10" ht="47.25" x14ac:dyDescent="0.25">
      <c r="A30" s="23"/>
      <c r="B30" s="24"/>
      <c r="C30" s="24">
        <f>[1]Лист1!I205</f>
        <v>904</v>
      </c>
      <c r="D30" s="60" t="str">
        <f>[1]Лист1!B205</f>
        <v>Напиток из облепихи протертой с сахаром (облепиха, протертая с сахаром, сахар-песок)</v>
      </c>
      <c r="E30" s="25">
        <f>[1]Лист1!C205</f>
        <v>200</v>
      </c>
      <c r="F30" s="25">
        <f>[1]Лист1!D205</f>
        <v>12.79</v>
      </c>
      <c r="G30" s="25">
        <f>[1]Лист1!H205</f>
        <v>85.67</v>
      </c>
      <c r="H30" s="25">
        <f>[1]Лист1!E205</f>
        <v>0.25</v>
      </c>
      <c r="I30" s="25">
        <f>[1]Лист1!F205</f>
        <v>1.1100000000000001</v>
      </c>
      <c r="J30" s="25">
        <f>[1]Лист1!G205</f>
        <v>18.670000000000002</v>
      </c>
    </row>
    <row r="31" spans="1:10" ht="15.75" x14ac:dyDescent="0.25">
      <c r="A31" s="23"/>
      <c r="B31" s="55"/>
      <c r="C31" s="55"/>
      <c r="D31" s="29" t="str">
        <f>[1]Лист1!B206</f>
        <v>Хлеб пшеничный йодированный</v>
      </c>
      <c r="E31" s="48">
        <f>[1]Лист1!C206</f>
        <v>25</v>
      </c>
      <c r="F31" s="48">
        <f>[1]Лист1!D206</f>
        <v>2.08</v>
      </c>
      <c r="G31" s="48">
        <f>[1]Лист1!H206</f>
        <v>60.75</v>
      </c>
      <c r="H31" s="48">
        <f>[1]Лист1!E206</f>
        <v>1.88</v>
      </c>
      <c r="I31" s="48">
        <f>[1]Лист1!F206</f>
        <v>0.25</v>
      </c>
      <c r="J31" s="48">
        <f>[1]Лист1!G206</f>
        <v>12.75</v>
      </c>
    </row>
    <row r="32" spans="1:10" ht="15.75" x14ac:dyDescent="0.25">
      <c r="A32" s="23"/>
      <c r="B32" s="33"/>
      <c r="C32" s="24"/>
      <c r="D32" s="30" t="s">
        <v>16</v>
      </c>
      <c r="E32" s="48" t="s">
        <v>31</v>
      </c>
      <c r="F32" s="49" t="s">
        <v>23</v>
      </c>
      <c r="G32" s="49">
        <f>[1]Лист1!H207</f>
        <v>767.71999999999991</v>
      </c>
      <c r="H32" s="40">
        <f>[1]Лист1!E207</f>
        <v>20.83</v>
      </c>
      <c r="I32" s="40">
        <f>[1]Лист1!F207</f>
        <v>24.279999999999998</v>
      </c>
      <c r="J32" s="49">
        <f>[1]Лист1!G207</f>
        <v>86.47</v>
      </c>
    </row>
    <row r="33" spans="1:10" ht="16.5" thickBot="1" x14ac:dyDescent="0.3">
      <c r="A33" s="23"/>
      <c r="B33" s="24"/>
      <c r="C33" s="24"/>
      <c r="D33" s="31" t="s">
        <v>17</v>
      </c>
      <c r="E33" s="48"/>
      <c r="F33" s="49" t="s">
        <v>23</v>
      </c>
      <c r="G33" s="48"/>
      <c r="H33" s="25"/>
      <c r="I33" s="25"/>
      <c r="J33" s="48"/>
    </row>
    <row r="34" spans="1:10" ht="15.75" x14ac:dyDescent="0.25">
      <c r="A34" s="23"/>
      <c r="B34" s="24"/>
      <c r="C34" s="24"/>
      <c r="D34" s="26"/>
      <c r="E34" s="48"/>
      <c r="F34" s="49"/>
      <c r="G34" s="48"/>
      <c r="H34" s="25"/>
      <c r="I34" s="25"/>
      <c r="J34" s="48"/>
    </row>
    <row r="35" spans="1:10" ht="15.75" x14ac:dyDescent="0.25">
      <c r="A35" s="23"/>
      <c r="B35" s="24"/>
      <c r="C35" s="24"/>
      <c r="D35" s="27" t="s">
        <v>29</v>
      </c>
      <c r="E35" s="48"/>
      <c r="F35" s="49"/>
      <c r="G35" s="48"/>
      <c r="H35" s="25"/>
      <c r="I35" s="25"/>
      <c r="J35" s="48"/>
    </row>
    <row r="36" spans="1:10" ht="15.75" x14ac:dyDescent="0.25">
      <c r="A36" s="23"/>
      <c r="B36" s="24"/>
      <c r="C36" s="24">
        <f t="shared" ref="C36:C40" si="0">C26</f>
        <v>982</v>
      </c>
      <c r="D36" s="62" t="str">
        <f>[1]Лист1!B209</f>
        <v>Закуска порционная (помидоры свежие)</v>
      </c>
      <c r="E36" s="48">
        <f>[1]Лист1!C209</f>
        <v>100</v>
      </c>
      <c r="F36" s="48">
        <f>[1]Лист1!D209</f>
        <v>37.69</v>
      </c>
      <c r="G36" s="48">
        <f>[1]Лист1!H209</f>
        <v>31.4</v>
      </c>
      <c r="H36" s="25">
        <f>[1]Лист1!E209</f>
        <v>1.1000000000000001</v>
      </c>
      <c r="I36" s="25">
        <f>[1]Лист1!F209</f>
        <v>0.2</v>
      </c>
      <c r="J36" s="48">
        <f>[1]Лист1!G209</f>
        <v>3.8</v>
      </c>
    </row>
    <row r="37" spans="1:10" ht="78.75" x14ac:dyDescent="0.25">
      <c r="A37" s="23"/>
      <c r="B37" s="24"/>
      <c r="C37" s="24">
        <f t="shared" si="0"/>
        <v>8</v>
      </c>
      <c r="D37" s="62" t="str">
        <f>[1]Лист1!B210</f>
        <v>Щи по - уральски  с фрикадельками (фрикадельки мясные, крупа пшено, лук репч., морковь, капуста св., масло подсолн., соль йодир., томат. паста) 20/230</v>
      </c>
      <c r="E37" s="48">
        <f>[1]Лист1!C210</f>
        <v>250</v>
      </c>
      <c r="F37" s="48">
        <f>[1]Лист1!D210</f>
        <v>18.05</v>
      </c>
      <c r="G37" s="48">
        <f>[1]Лист1!H210</f>
        <v>178.72</v>
      </c>
      <c r="H37" s="25">
        <f>[1]Лист1!E210</f>
        <v>5.23</v>
      </c>
      <c r="I37" s="25">
        <f>[1]Лист1!F210</f>
        <v>9.5399999999999991</v>
      </c>
      <c r="J37" s="48">
        <f>[1]Лист1!G210</f>
        <v>6.49</v>
      </c>
    </row>
    <row r="38" spans="1:10" ht="63" x14ac:dyDescent="0.25">
      <c r="A38" s="23"/>
      <c r="B38" s="24"/>
      <c r="C38" s="24" t="str">
        <f t="shared" si="0"/>
        <v>18/337</v>
      </c>
      <c r="D38" s="62" t="str">
        <f>[1]Лист1!B211</f>
        <v>Тефтели II вариант с соусом красным основ. (говядина,  крупа рисовая, лук реп., мука, соль йод., масло раст., соус красный осн.) 80/20</v>
      </c>
      <c r="E38" s="48">
        <f>[1]Лист1!C211</f>
        <v>100</v>
      </c>
      <c r="F38" s="48">
        <f>[1]Лист1!D211</f>
        <v>39.369999999999997</v>
      </c>
      <c r="G38" s="48">
        <f>[1]Лист1!H211</f>
        <v>185.22</v>
      </c>
      <c r="H38" s="25">
        <f>[1]Лист1!E211</f>
        <v>6.68</v>
      </c>
      <c r="I38" s="25">
        <f>[1]Лист1!F211</f>
        <v>9.36</v>
      </c>
      <c r="J38" s="48">
        <f>[1]Лист1!G211</f>
        <v>8.57</v>
      </c>
    </row>
    <row r="39" spans="1:10" ht="47.25" x14ac:dyDescent="0.25">
      <c r="A39" s="23"/>
      <c r="B39" s="24"/>
      <c r="C39" s="24">
        <f t="shared" si="0"/>
        <v>307</v>
      </c>
      <c r="D39" s="62" t="str">
        <f>[1]Лист1!B212</f>
        <v>Макаронные изделия отварные (макаронные изделия, масло сливочное, соль йодиров.)</v>
      </c>
      <c r="E39" s="48">
        <f>[1]Лист1!C212</f>
        <v>180</v>
      </c>
      <c r="F39" s="48">
        <f>[1]Лист1!D212</f>
        <v>10.44</v>
      </c>
      <c r="G39" s="48">
        <f>[1]Лист1!H212</f>
        <v>252.53</v>
      </c>
      <c r="H39" s="25">
        <f>[1]Лист1!E212</f>
        <v>6.5</v>
      </c>
      <c r="I39" s="25">
        <f>[1]Лист1!F212</f>
        <v>4.88</v>
      </c>
      <c r="J39" s="48">
        <f>[1]Лист1!G212</f>
        <v>38.159999999999997</v>
      </c>
    </row>
    <row r="40" spans="1:10" ht="47.25" x14ac:dyDescent="0.25">
      <c r="A40" s="23"/>
      <c r="B40" s="24"/>
      <c r="C40" s="24">
        <f t="shared" si="0"/>
        <v>904</v>
      </c>
      <c r="D40" s="62" t="str">
        <f>[1]Лист1!B213</f>
        <v>Напиток из облепихи протертой с сахаром (облепиха, протертая с сахаром, сахар-песок)</v>
      </c>
      <c r="E40" s="48">
        <f>[1]Лист1!C213</f>
        <v>200</v>
      </c>
      <c r="F40" s="48">
        <f>[1]Лист1!D213</f>
        <v>12.79</v>
      </c>
      <c r="G40" s="48">
        <f>[1]Лист1!H213</f>
        <v>85.67</v>
      </c>
      <c r="H40" s="25">
        <f>[1]Лист1!E213</f>
        <v>0.25</v>
      </c>
      <c r="I40" s="25">
        <f>[1]Лист1!F213</f>
        <v>1.1100000000000001</v>
      </c>
      <c r="J40" s="48">
        <f>[1]Лист1!G213</f>
        <v>18.670000000000002</v>
      </c>
    </row>
    <row r="41" spans="1:10" ht="15.75" x14ac:dyDescent="0.25">
      <c r="A41" s="23"/>
      <c r="B41" s="24"/>
      <c r="C41" s="24"/>
      <c r="D41" s="62" t="str">
        <f>[1]Лист1!B214</f>
        <v>Хлеб пшеничный йодированный</v>
      </c>
      <c r="E41" s="48">
        <f>[1]Лист1!C214</f>
        <v>20</v>
      </c>
      <c r="F41" s="48">
        <f>[1]Лист1!D214</f>
        <v>1.66</v>
      </c>
      <c r="G41" s="48">
        <f>[1]Лист1!H214</f>
        <v>48.6</v>
      </c>
      <c r="H41" s="25">
        <f>[1]Лист1!E214</f>
        <v>1.5</v>
      </c>
      <c r="I41" s="25">
        <f>[1]Лист1!F214</f>
        <v>0.2</v>
      </c>
      <c r="J41" s="48">
        <f>[1]Лист1!G214</f>
        <v>10.199999999999999</v>
      </c>
    </row>
    <row r="42" spans="1:10" ht="15.75" x14ac:dyDescent="0.25">
      <c r="A42" s="23"/>
      <c r="B42" s="24"/>
      <c r="C42" s="24"/>
      <c r="D42" s="30" t="s">
        <v>16</v>
      </c>
      <c r="E42" s="20" t="s">
        <v>32</v>
      </c>
      <c r="F42" s="20" t="str">
        <f t="shared" ref="D42:F43" si="1">F52</f>
        <v>120,00</v>
      </c>
      <c r="G42" s="20">
        <f>[1]Лист1!H215</f>
        <v>782.14</v>
      </c>
      <c r="H42" s="34">
        <f>[1]Лист1!E215</f>
        <v>21.259999999999998</v>
      </c>
      <c r="I42" s="34">
        <f>[1]Лист1!F215</f>
        <v>25.289999999999996</v>
      </c>
      <c r="J42" s="20">
        <f>[1]Лист1!G215</f>
        <v>85.89</v>
      </c>
    </row>
    <row r="43" spans="1:10" ht="15.75" x14ac:dyDescent="0.25">
      <c r="A43" s="23"/>
      <c r="B43" s="24"/>
      <c r="C43" s="24"/>
      <c r="D43" s="30" t="str">
        <f t="shared" si="1"/>
        <v>Льготное питание</v>
      </c>
      <c r="E43" s="19"/>
      <c r="F43" s="20" t="s">
        <v>25</v>
      </c>
      <c r="G43" s="20"/>
      <c r="H43" s="34"/>
      <c r="I43" s="34"/>
      <c r="J43" s="20"/>
    </row>
    <row r="44" spans="1:10" ht="15.75" x14ac:dyDescent="0.25">
      <c r="A44" s="23"/>
      <c r="B44" s="24"/>
      <c r="C44" s="24"/>
      <c r="D44" s="26"/>
      <c r="E44" s="48"/>
      <c r="F44" s="49"/>
      <c r="G44" s="48"/>
      <c r="H44" s="25"/>
      <c r="I44" s="25"/>
      <c r="J44" s="48"/>
    </row>
    <row r="45" spans="1:10" ht="16.5" thickBot="1" x14ac:dyDescent="0.3">
      <c r="A45" s="23"/>
      <c r="B45" s="56"/>
      <c r="C45" s="24"/>
      <c r="D45" s="27" t="s">
        <v>22</v>
      </c>
      <c r="E45" s="48"/>
      <c r="F45" s="48"/>
      <c r="G45" s="48"/>
      <c r="H45" s="25"/>
      <c r="I45" s="25"/>
      <c r="J45" s="48"/>
    </row>
    <row r="46" spans="1:10" ht="15.75" x14ac:dyDescent="0.25">
      <c r="A46" s="8" t="s">
        <v>11</v>
      </c>
      <c r="B46" s="55"/>
      <c r="C46" s="13">
        <f t="shared" ref="C46:J51" si="2">C36</f>
        <v>982</v>
      </c>
      <c r="D46" s="28" t="str">
        <f t="shared" si="2"/>
        <v>Закуска порционная (помидоры свежие)</v>
      </c>
      <c r="E46" s="46">
        <f t="shared" si="2"/>
        <v>100</v>
      </c>
      <c r="F46" s="54">
        <f t="shared" si="2"/>
        <v>37.69</v>
      </c>
      <c r="G46" s="47">
        <f t="shared" si="2"/>
        <v>31.4</v>
      </c>
      <c r="H46" s="17">
        <f t="shared" si="2"/>
        <v>1.1000000000000001</v>
      </c>
      <c r="I46" s="17">
        <f t="shared" si="2"/>
        <v>0.2</v>
      </c>
      <c r="J46" s="17">
        <f t="shared" si="2"/>
        <v>3.8</v>
      </c>
    </row>
    <row r="47" spans="1:10" ht="78.75" x14ac:dyDescent="0.25">
      <c r="A47" s="8"/>
      <c r="B47" s="12"/>
      <c r="C47" s="13">
        <f t="shared" si="2"/>
        <v>8</v>
      </c>
      <c r="D47" s="28" t="str">
        <f t="shared" si="2"/>
        <v>Щи по - уральски  с фрикадельками (фрикадельки мясные, крупа пшено, лук репч., морковь, капуста св., масло подсолн., соль йодир., томат. паста) 20/230</v>
      </c>
      <c r="E47" s="14">
        <f t="shared" si="2"/>
        <v>250</v>
      </c>
      <c r="F47" s="48">
        <f t="shared" si="2"/>
        <v>18.05</v>
      </c>
      <c r="G47" s="15">
        <f t="shared" si="2"/>
        <v>178.72</v>
      </c>
      <c r="H47" s="15">
        <f t="shared" si="2"/>
        <v>5.23</v>
      </c>
      <c r="I47" s="15">
        <f t="shared" si="2"/>
        <v>9.5399999999999991</v>
      </c>
      <c r="J47" s="15">
        <f t="shared" si="2"/>
        <v>6.49</v>
      </c>
    </row>
    <row r="48" spans="1:10" ht="63" x14ac:dyDescent="0.25">
      <c r="A48" s="8"/>
      <c r="B48" s="12"/>
      <c r="C48" s="32" t="str">
        <f t="shared" si="2"/>
        <v>18/337</v>
      </c>
      <c r="D48" s="13" t="str">
        <f t="shared" si="2"/>
        <v>Тефтели II вариант с соусом красным основ. (говядина,  крупа рисовая, лук реп., мука, соль йод., масло раст., соус красный осн.) 80/20</v>
      </c>
      <c r="E48" s="14">
        <f t="shared" si="2"/>
        <v>100</v>
      </c>
      <c r="F48" s="48">
        <f t="shared" si="2"/>
        <v>39.369999999999997</v>
      </c>
      <c r="G48" s="15">
        <f t="shared" si="2"/>
        <v>185.22</v>
      </c>
      <c r="H48" s="15">
        <f t="shared" si="2"/>
        <v>6.68</v>
      </c>
      <c r="I48" s="15">
        <f t="shared" si="2"/>
        <v>9.36</v>
      </c>
      <c r="J48" s="15">
        <f t="shared" si="2"/>
        <v>8.57</v>
      </c>
    </row>
    <row r="49" spans="1:10" ht="47.25" x14ac:dyDescent="0.25">
      <c r="A49" s="8"/>
      <c r="B49" s="12"/>
      <c r="C49" s="13">
        <f t="shared" si="2"/>
        <v>307</v>
      </c>
      <c r="D49" s="29" t="str">
        <f t="shared" si="2"/>
        <v>Макаронные изделия отварные (макаронные изделия, масло сливочное, соль йодиров.)</v>
      </c>
      <c r="E49" s="16">
        <f t="shared" si="2"/>
        <v>180</v>
      </c>
      <c r="F49" s="48">
        <f t="shared" si="2"/>
        <v>10.44</v>
      </c>
      <c r="G49" s="15">
        <f t="shared" si="2"/>
        <v>252.53</v>
      </c>
      <c r="H49" s="15">
        <f t="shared" si="2"/>
        <v>6.5</v>
      </c>
      <c r="I49" s="15">
        <f t="shared" si="2"/>
        <v>4.88</v>
      </c>
      <c r="J49" s="15">
        <f t="shared" si="2"/>
        <v>38.159999999999997</v>
      </c>
    </row>
    <row r="50" spans="1:10" ht="47.25" x14ac:dyDescent="0.25">
      <c r="A50" s="8"/>
      <c r="B50" s="12"/>
      <c r="C50" s="13">
        <f t="shared" si="2"/>
        <v>904</v>
      </c>
      <c r="D50" s="29" t="str">
        <f t="shared" si="2"/>
        <v>Напиток из облепихи протертой с сахаром (облепиха, протертая с сахаром, сахар-песок)</v>
      </c>
      <c r="E50" s="16">
        <f t="shared" si="2"/>
        <v>200</v>
      </c>
      <c r="F50" s="48">
        <f t="shared" si="2"/>
        <v>12.79</v>
      </c>
      <c r="G50" s="15">
        <f t="shared" si="2"/>
        <v>85.67</v>
      </c>
      <c r="H50" s="15">
        <f t="shared" si="2"/>
        <v>0.25</v>
      </c>
      <c r="I50" s="15">
        <f t="shared" si="2"/>
        <v>1.1100000000000001</v>
      </c>
      <c r="J50" s="15">
        <f t="shared" si="2"/>
        <v>18.670000000000002</v>
      </c>
    </row>
    <row r="51" spans="1:10" ht="15.75" x14ac:dyDescent="0.25">
      <c r="A51" s="8"/>
      <c r="B51" s="12"/>
      <c r="C51" s="13">
        <f t="shared" si="2"/>
        <v>0</v>
      </c>
      <c r="D51" s="29" t="str">
        <f t="shared" si="2"/>
        <v>Хлеб пшеничный йодированный</v>
      </c>
      <c r="E51" s="16">
        <f t="shared" si="2"/>
        <v>20</v>
      </c>
      <c r="F51" s="48">
        <f t="shared" si="2"/>
        <v>1.66</v>
      </c>
      <c r="G51" s="15">
        <f t="shared" si="2"/>
        <v>48.6</v>
      </c>
      <c r="H51" s="15">
        <f t="shared" si="2"/>
        <v>1.5</v>
      </c>
      <c r="I51" s="15">
        <f t="shared" si="2"/>
        <v>0.2</v>
      </c>
      <c r="J51" s="15">
        <f t="shared" si="2"/>
        <v>10.199999999999999</v>
      </c>
    </row>
    <row r="52" spans="1:10" ht="15.75" x14ac:dyDescent="0.25">
      <c r="A52" s="8"/>
      <c r="B52" s="33"/>
      <c r="C52" s="33"/>
      <c r="D52" s="30" t="s">
        <v>16</v>
      </c>
      <c r="E52" s="34" t="s">
        <v>32</v>
      </c>
      <c r="F52" s="34" t="s">
        <v>25</v>
      </c>
      <c r="G52" s="34" t="s">
        <v>33</v>
      </c>
      <c r="H52" s="34" t="s">
        <v>34</v>
      </c>
      <c r="I52" s="34" t="s">
        <v>35</v>
      </c>
      <c r="J52" s="35" t="s">
        <v>36</v>
      </c>
    </row>
    <row r="53" spans="1:10" ht="16.5" thickBot="1" x14ac:dyDescent="0.3">
      <c r="A53" s="21"/>
      <c r="B53" s="22"/>
      <c r="C53" s="22"/>
      <c r="D53" s="31" t="s">
        <v>17</v>
      </c>
      <c r="E53" s="36"/>
      <c r="F53" s="37">
        <v>120</v>
      </c>
      <c r="G53" s="38"/>
      <c r="H53" s="38"/>
      <c r="I53" s="38"/>
      <c r="J53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2024-01-23T07:16:32Z</dcterms:modified>
</cp:coreProperties>
</file>