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9 января по 2 февраля\"/>
    </mc:Choice>
  </mc:AlternateContent>
  <xr:revisionPtr revIDLastSave="0" documentId="13_ncr:1_{140FA47E-9C1C-48D4-ABBD-EEBF39AE3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I43" i="1"/>
  <c r="H46" i="1"/>
  <c r="D47" i="1"/>
  <c r="E47" i="1"/>
  <c r="G35" i="1"/>
  <c r="G43" i="1" s="1"/>
  <c r="G36" i="1"/>
  <c r="G44" i="1" s="1"/>
  <c r="G37" i="1"/>
  <c r="G45" i="1" s="1"/>
  <c r="G38" i="1"/>
  <c r="G46" i="1" s="1"/>
  <c r="G39" i="1"/>
  <c r="G47" i="1" s="1"/>
  <c r="H35" i="1"/>
  <c r="H43" i="1" s="1"/>
  <c r="I35" i="1"/>
  <c r="J35" i="1"/>
  <c r="J43" i="1" s="1"/>
  <c r="H36" i="1"/>
  <c r="H44" i="1" s="1"/>
  <c r="I36" i="1"/>
  <c r="I44" i="1" s="1"/>
  <c r="J36" i="1"/>
  <c r="J44" i="1" s="1"/>
  <c r="H37" i="1"/>
  <c r="H45" i="1" s="1"/>
  <c r="I37" i="1"/>
  <c r="I45" i="1" s="1"/>
  <c r="J37" i="1"/>
  <c r="J45" i="1" s="1"/>
  <c r="H38" i="1"/>
  <c r="I38" i="1"/>
  <c r="I46" i="1" s="1"/>
  <c r="J38" i="1"/>
  <c r="J46" i="1" s="1"/>
  <c r="H39" i="1"/>
  <c r="H47" i="1" s="1"/>
  <c r="I39" i="1"/>
  <c r="I47" i="1" s="1"/>
  <c r="J39" i="1"/>
  <c r="J47" i="1" s="1"/>
  <c r="D35" i="1"/>
  <c r="D43" i="1" s="1"/>
  <c r="E35" i="1"/>
  <c r="E43" i="1" s="1"/>
  <c r="F35" i="1"/>
  <c r="F43" i="1" s="1"/>
  <c r="D36" i="1"/>
  <c r="D44" i="1" s="1"/>
  <c r="E36" i="1"/>
  <c r="E44" i="1" s="1"/>
  <c r="F36" i="1"/>
  <c r="F44" i="1" s="1"/>
  <c r="D37" i="1"/>
  <c r="D45" i="1" s="1"/>
  <c r="E37" i="1"/>
  <c r="E45" i="1" s="1"/>
  <c r="F37" i="1"/>
  <c r="F45" i="1" s="1"/>
  <c r="D38" i="1"/>
  <c r="D46" i="1" s="1"/>
  <c r="E38" i="1"/>
  <c r="E46" i="1" s="1"/>
  <c r="F38" i="1"/>
  <c r="F46" i="1" s="1"/>
  <c r="C28" i="1"/>
  <c r="C43" i="1" s="1"/>
  <c r="C29" i="1"/>
  <c r="C36" i="1" s="1"/>
  <c r="C30" i="1"/>
  <c r="C37" i="1" s="1"/>
  <c r="G28" i="1"/>
  <c r="G29" i="1"/>
  <c r="G30" i="1"/>
  <c r="G31" i="1"/>
  <c r="G32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D28" i="1"/>
  <c r="E28" i="1"/>
  <c r="F28" i="1"/>
  <c r="D29" i="1"/>
  <c r="E29" i="1"/>
  <c r="F29" i="1"/>
  <c r="D30" i="1"/>
  <c r="E30" i="1"/>
  <c r="F30" i="1"/>
  <c r="D31" i="1"/>
  <c r="E31" i="1"/>
  <c r="F31" i="1"/>
  <c r="C23" i="1"/>
  <c r="G20" i="1"/>
  <c r="G21" i="1"/>
  <c r="G22" i="1"/>
  <c r="G23" i="1"/>
  <c r="G24" i="1"/>
  <c r="G25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C5" i="1"/>
  <c r="C20" i="1" s="1"/>
  <c r="C6" i="1"/>
  <c r="C21" i="1" s="1"/>
  <c r="C7" i="1"/>
  <c r="C22" i="1" s="1"/>
  <c r="C8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F25" i="1"/>
  <c r="D14" i="1"/>
  <c r="F14" i="1"/>
  <c r="D40" i="1"/>
  <c r="C10" i="1"/>
  <c r="C35" i="1" l="1"/>
  <c r="C45" i="1"/>
  <c r="C44" i="1"/>
  <c r="F47" i="1"/>
  <c r="F39" i="1"/>
</calcChain>
</file>

<file path=xl/sharedStrings.xml><?xml version="1.0" encoding="utf-8"?>
<sst xmlns="http://schemas.openxmlformats.org/spreadsheetml/2006/main" count="74" uniqueCount="58">
  <si>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</si>
  <si>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</si>
  <si>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</si>
  <si>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</si>
  <si>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</si>
  <si>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</si>
  <si>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</si>
  <si>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</si>
  <si>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</si>
  <si>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</si>
  <si>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</si>
  <si>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</si>
  <si>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</si>
  <si>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</si>
  <si>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</si>
  <si>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</si>
  <si>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</si>
  <si>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</si>
  <si>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</si>
  <si>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</si>
  <si>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</si>
  <si>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</si>
  <si>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</si>
  <si>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</si>
  <si>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</si>
  <si>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</si>
  <si>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</si>
  <si>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</si>
  <si>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</si>
  <si>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</si>
  <si>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536</t>
  </si>
  <si>
    <t>554</t>
  </si>
  <si>
    <t>703</t>
  </si>
  <si>
    <t>801</t>
  </si>
  <si>
    <t>Яблоко</t>
  </si>
  <si>
    <t>121</t>
  </si>
  <si>
    <t>19,00</t>
  </si>
  <si>
    <t>53,72</t>
  </si>
  <si>
    <t>0,48</t>
  </si>
  <si>
    <t>11,86</t>
  </si>
  <si>
    <t>Самса "Детская" (мука, сахар, масло раст., дрожжи., яйцо,соль, мясо говядина, лук репч)</t>
  </si>
  <si>
    <t>Чай с медом (чай, мед)</t>
  </si>
  <si>
    <t>70</t>
  </si>
  <si>
    <t>200/20</t>
  </si>
  <si>
    <t>290</t>
  </si>
  <si>
    <t>41,07</t>
  </si>
  <si>
    <t>13,93</t>
  </si>
  <si>
    <t>258,56</t>
  </si>
  <si>
    <t>59,04</t>
  </si>
  <si>
    <t>317,6</t>
  </si>
  <si>
    <t>9,25</t>
  </si>
  <si>
    <t>17,13</t>
  </si>
  <si>
    <t>16,86</t>
  </si>
  <si>
    <t>0,15</t>
  </si>
  <si>
    <t>0</t>
  </si>
  <si>
    <t>14,61</t>
  </si>
  <si>
    <t>9,4</t>
  </si>
  <si>
    <t>31,47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</si>
</sst>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52;&#1077;&#1085;&#1102;%20&#1089;%2022-26%20&#1103;&#1085;&#1074;&#1072;&#1088;&#1103;%202024%20&#1075;&#1086;&#1076;&#1072;/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96">
          <cell r="B296" t="str">
            <v>Закуска порционная (огурцы свежие)</v>
          </cell>
          <cell r="C296">
            <v>30</v>
          </cell>
          <cell r="D296">
            <v>11.3</v>
          </cell>
          <cell r="E296">
            <v>0.24</v>
          </cell>
          <cell r="F296">
            <v>0.03</v>
          </cell>
          <cell r="G296">
            <v>0.75</v>
          </cell>
          <cell r="H296">
            <v>4.2300000000000004</v>
          </cell>
          <cell r="I296">
            <v>982</v>
          </cell>
        </row>
        <row r="297">
          <cell r="B297" t="str">
            <v>Котлета Незнайка с соусом красным основ.  (говядина, свинина, молоко, хлеб - батон, лук репч., яйцо, сухари панир., масло подс., соль йодир., соус красный осн. )  80/30</v>
          </cell>
          <cell r="C297">
            <v>110</v>
          </cell>
          <cell r="D297">
            <v>41.7</v>
          </cell>
          <cell r="E297">
            <v>12.54</v>
          </cell>
          <cell r="F297">
            <v>18.670000000000002</v>
          </cell>
          <cell r="G297">
            <v>14.16</v>
          </cell>
          <cell r="H297">
            <v>274.83</v>
          </cell>
          <cell r="I297">
            <v>225</v>
          </cell>
        </row>
        <row r="298">
          <cell r="B298" t="str">
            <v>Пюре картофельное (картофель, молоко, масло слив, соль йод,)</v>
          </cell>
          <cell r="C298">
            <v>170</v>
          </cell>
          <cell r="D298">
            <v>23.9</v>
          </cell>
          <cell r="E298">
            <v>3.5</v>
          </cell>
          <cell r="F298">
            <v>5.07</v>
          </cell>
          <cell r="G298">
            <v>22.78</v>
          </cell>
          <cell r="H298">
            <v>150.72</v>
          </cell>
          <cell r="I298">
            <v>371</v>
          </cell>
        </row>
        <row r="299">
          <cell r="B299" t="str">
            <v>Напиток из шиповника (шиповник, лимон, сахар-песок)</v>
          </cell>
          <cell r="C299">
            <v>200</v>
          </cell>
          <cell r="D299">
            <v>5.94</v>
          </cell>
          <cell r="E299">
            <v>0.21</v>
          </cell>
          <cell r="F299">
            <v>7.0000000000000007E-2</v>
          </cell>
          <cell r="G299">
            <v>13.13</v>
          </cell>
          <cell r="H299">
            <v>53.99</v>
          </cell>
          <cell r="I299">
            <v>904</v>
          </cell>
        </row>
        <row r="300">
          <cell r="B300" t="str">
            <v>Хлеб пшеничный йодированный</v>
          </cell>
          <cell r="C300">
            <v>26</v>
          </cell>
          <cell r="D300">
            <v>2.16</v>
          </cell>
          <cell r="E300">
            <v>1.95</v>
          </cell>
          <cell r="F300">
            <v>0.26</v>
          </cell>
          <cell r="G300">
            <v>13.26</v>
          </cell>
          <cell r="H300">
            <v>63.18</v>
          </cell>
        </row>
        <row r="301">
          <cell r="E301">
            <v>18.440000000000001</v>
          </cell>
          <cell r="F301">
            <v>24.100000000000005</v>
          </cell>
          <cell r="G301">
            <v>64.08</v>
          </cell>
          <cell r="H301">
            <v>546.94999999999993</v>
          </cell>
        </row>
        <row r="303">
          <cell r="B303" t="str">
            <v>Закуска порционная (огурцы свежие)</v>
          </cell>
          <cell r="C303">
            <v>40</v>
          </cell>
          <cell r="D303">
            <v>15.04</v>
          </cell>
          <cell r="E303">
            <v>0.32</v>
          </cell>
          <cell r="F303">
            <v>0.04</v>
          </cell>
          <cell r="G303">
            <v>1</v>
          </cell>
          <cell r="H303">
            <v>5.64</v>
          </cell>
        </row>
        <row r="304">
          <cell r="B304" t="str">
            <v>Котлета Незнайка с соусом красным основ.  (говядина, свинина, молоко, хлеб-батон, лук репч., яйцо, сухари панир., масло подс., соль йодир., соус красный осн. )  80/30</v>
          </cell>
          <cell r="C304">
            <v>110</v>
          </cell>
          <cell r="D304">
            <v>41.7</v>
          </cell>
          <cell r="E304">
            <v>12.54</v>
          </cell>
          <cell r="F304">
            <v>18.670000000000002</v>
          </cell>
          <cell r="G304">
            <v>14.16</v>
          </cell>
          <cell r="H304">
            <v>274.83</v>
          </cell>
        </row>
        <row r="305">
          <cell r="B305" t="str">
            <v>Пюре картофельное (картофель, молоко, масло слив., соль йод.)</v>
          </cell>
          <cell r="C305">
            <v>180</v>
          </cell>
          <cell r="D305">
            <v>25.33</v>
          </cell>
          <cell r="E305">
            <v>3.71</v>
          </cell>
          <cell r="F305">
            <v>5.36</v>
          </cell>
          <cell r="G305">
            <v>24.12</v>
          </cell>
          <cell r="H305">
            <v>159.59</v>
          </cell>
        </row>
        <row r="306">
          <cell r="B306" t="str">
            <v>Напиток из шиповника (шиповник, лимон, сахар-песок)</v>
          </cell>
          <cell r="C306">
            <v>200</v>
          </cell>
          <cell r="D306">
            <v>5.94</v>
          </cell>
          <cell r="E306">
            <v>0.21</v>
          </cell>
          <cell r="F306">
            <v>7.0000000000000007E-2</v>
          </cell>
          <cell r="G306">
            <v>13.13</v>
          </cell>
          <cell r="H306">
            <v>53.99</v>
          </cell>
        </row>
        <row r="307">
          <cell r="B307" t="str">
            <v>Хлеб пшеничный йодированный</v>
          </cell>
          <cell r="C307">
            <v>24</v>
          </cell>
          <cell r="D307">
            <v>1.99</v>
          </cell>
          <cell r="E307">
            <v>1.8</v>
          </cell>
          <cell r="F307">
            <v>0.24</v>
          </cell>
          <cell r="G307">
            <v>12.24</v>
          </cell>
          <cell r="H307">
            <v>58.32</v>
          </cell>
        </row>
        <row r="308">
          <cell r="E308">
            <v>18.580000000000002</v>
          </cell>
          <cell r="F308">
            <v>24.38</v>
          </cell>
          <cell r="G308">
            <v>64.650000000000006</v>
          </cell>
          <cell r="H308">
            <v>552.37</v>
          </cell>
        </row>
        <row r="310">
          <cell r="B310" t="str">
            <v>Бульон с мясными фрикадельками и гренками (фрикадельки мясные, морковь, лук репч., чеснок сух., приправа, соль йод., гренки) 30/190/15</v>
          </cell>
          <cell r="C310">
            <v>235</v>
          </cell>
          <cell r="D310">
            <v>23.83</v>
          </cell>
          <cell r="E310">
            <v>4.75</v>
          </cell>
          <cell r="F310">
            <v>7.45</v>
          </cell>
          <cell r="G310">
            <v>6.3</v>
          </cell>
          <cell r="H310">
            <v>129.76</v>
          </cell>
          <cell r="I310">
            <v>1079</v>
          </cell>
        </row>
        <row r="311">
          <cell r="B311" t="str">
            <v>Плов из говядины с овощами (крупа рисовая, говядина, лук репчатый, морковь,томатная паста, масло подсолнечное) 50/190</v>
          </cell>
          <cell r="C311">
            <v>240</v>
          </cell>
          <cell r="D311">
            <v>77.209999999999994</v>
          </cell>
          <cell r="E311">
            <v>21.9</v>
          </cell>
          <cell r="F311">
            <v>32.950000000000003</v>
          </cell>
          <cell r="G311">
            <v>47.41</v>
          </cell>
          <cell r="H311">
            <v>443.82</v>
          </cell>
          <cell r="I311">
            <v>523</v>
          </cell>
        </row>
        <row r="312">
          <cell r="B312" t="str">
            <v>Чай с сахаром (чай, сахар)</v>
          </cell>
          <cell r="C312">
            <v>200</v>
          </cell>
          <cell r="D312">
            <v>1.63</v>
          </cell>
          <cell r="E312">
            <v>0</v>
          </cell>
          <cell r="F312">
            <v>0</v>
          </cell>
          <cell r="G312">
            <v>9.08</v>
          </cell>
          <cell r="H312">
            <v>36.32</v>
          </cell>
          <cell r="I312">
            <v>431</v>
          </cell>
        </row>
        <row r="313">
          <cell r="B313" t="str">
            <v>Хлеб пшеничный йодированный</v>
          </cell>
          <cell r="C313">
            <v>28</v>
          </cell>
          <cell r="D313">
            <v>2.33</v>
          </cell>
          <cell r="E313">
            <v>2.1</v>
          </cell>
          <cell r="F313">
            <v>0.28000000000000003</v>
          </cell>
          <cell r="G313">
            <v>14.28</v>
          </cell>
          <cell r="H313">
            <v>68.040000000000006</v>
          </cell>
        </row>
        <row r="314">
          <cell r="E314">
            <v>31.869999999999997</v>
          </cell>
          <cell r="F314">
            <v>30.77</v>
          </cell>
          <cell r="G314">
            <v>88.26</v>
          </cell>
          <cell r="H314">
            <v>677.93999999999994</v>
          </cell>
        </row>
        <row r="316">
          <cell r="B316" t="str">
            <v>Бульон с мясными фрикадельками и гренками (фрикадельки мясные, морковь, лук репч., чеснок сух., приправа, соль йод., гренки) 30/250/15</v>
          </cell>
          <cell r="C316">
            <v>295</v>
          </cell>
          <cell r="D316">
            <v>24.36</v>
          </cell>
          <cell r="E316">
            <v>4.75</v>
          </cell>
          <cell r="F316">
            <v>7.45</v>
          </cell>
          <cell r="G316">
            <v>6.3</v>
          </cell>
          <cell r="H316">
            <v>129.76</v>
          </cell>
        </row>
        <row r="317">
          <cell r="B317" t="str">
            <v>Плов из говядины с овощами (крупа рисовая, говядина, лук репчатый, морковь,томатная паста, масло подсолнечное) 60/220</v>
          </cell>
          <cell r="C317">
            <v>280</v>
          </cell>
          <cell r="D317">
            <v>91.85</v>
          </cell>
          <cell r="E317">
            <v>26.46</v>
          </cell>
          <cell r="F317">
            <v>39.82</v>
          </cell>
          <cell r="G317">
            <v>57.29</v>
          </cell>
          <cell r="H317">
            <v>563.36</v>
          </cell>
        </row>
        <row r="318">
          <cell r="B318" t="str">
            <v>Чай с сахаром (чай, сахар)</v>
          </cell>
          <cell r="C318">
            <v>200</v>
          </cell>
          <cell r="D318">
            <v>1.63</v>
          </cell>
          <cell r="E318">
            <v>0</v>
          </cell>
          <cell r="F318">
            <v>0</v>
          </cell>
          <cell r="G318">
            <v>9.08</v>
          </cell>
          <cell r="H318">
            <v>36.32</v>
          </cell>
        </row>
        <row r="319">
          <cell r="B319" t="str">
            <v>Хлеб пшеничный йодированный</v>
          </cell>
          <cell r="C319">
            <v>26</v>
          </cell>
          <cell r="D319">
            <v>2.16</v>
          </cell>
          <cell r="E319">
            <v>1.95</v>
          </cell>
          <cell r="F319">
            <v>0.26</v>
          </cell>
          <cell r="G319">
            <v>13.26</v>
          </cell>
          <cell r="H319">
            <v>63.18</v>
          </cell>
        </row>
        <row r="320">
          <cell r="E320">
            <v>31.869999999999997</v>
          </cell>
          <cell r="F320">
            <v>30.77</v>
          </cell>
          <cell r="G320">
            <v>88.26</v>
          </cell>
          <cell r="H320">
            <v>792.62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6">
          <cell r="C116">
            <v>100</v>
          </cell>
        </row>
        <row r="128">
          <cell r="D128">
            <v>90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8"/>
  <sheetViews>
    <sheetView showGridLine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4" t="s">
        <v>15</v>
      </c>
      <c r="C1" s="75"/>
      <c r="D1" s="76"/>
      <c r="E1" s="1" t="s">
        <v>12</v>
      </c>
      <c r="F1" s="49"/>
      <c r="G1" s="1"/>
      <c r="H1" s="1"/>
      <c r="I1" s="1" t="s">
        <v>1</v>
      </c>
      <c r="J1" s="2">
        <v>45323</v>
      </c>
    </row>
    <row r="2" spans="1:14" ht="7.5" customHeight="1" thickBot="1" x14ac:dyDescent="0.3">
      <c r="A2" s="1"/>
      <c r="B2" s="1"/>
      <c r="C2" s="1"/>
      <c r="D2" s="1"/>
      <c r="E2" s="1"/>
      <c r="F2" s="5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9" t="s">
        <v>19</v>
      </c>
      <c r="E4" s="6"/>
      <c r="F4" s="52"/>
      <c r="G4" s="43"/>
      <c r="H4" s="43"/>
      <c r="I4" s="43"/>
      <c r="J4" s="43"/>
    </row>
    <row r="5" spans="1:14" ht="15.75" x14ac:dyDescent="0.25">
      <c r="A5" s="67"/>
      <c r="B5" s="68"/>
      <c r="C5" s="69">
        <f>[1]Лист1!I296</f>
        <v>982</v>
      </c>
      <c r="D5" s="80" t="str">
        <f>[1]Лист1!B296</f>
        <v>Закуска порционная (огурцы свежие)</v>
      </c>
      <c r="E5" s="78">
        <f>[1]Лист1!C296</f>
        <v>30</v>
      </c>
      <c r="F5" s="70">
        <f>[1]Лист1!D296</f>
        <v>11.3</v>
      </c>
      <c r="G5" s="71">
        <f>[1]Лист1!H296</f>
        <v>4.2300000000000004</v>
      </c>
      <c r="H5" s="71">
        <f>[1]Лист1!E296</f>
        <v>0.24</v>
      </c>
      <c r="I5" s="71">
        <f>[1]Лист1!F296</f>
        <v>0.03</v>
      </c>
      <c r="J5" s="43">
        <f>[1]Лист1!G296</f>
        <v>0.75</v>
      </c>
    </row>
    <row r="6" spans="1:14" ht="78.75" x14ac:dyDescent="0.25">
      <c r="A6" s="7" t="s">
        <v>10</v>
      </c>
      <c r="B6" s="8"/>
      <c r="C6" s="10">
        <f>[1]Лист1!I297</f>
        <v>225</v>
      </c>
      <c r="D6" s="40" t="str">
        <f>[1]Лист1!B297</f>
        <v>Котлета Незнайка с соусом красным основ.  (говядина, свинина, молоко, хлеб - батон, лук репч., яйцо, сухари панир., масло подс., соль йодир., соус красный осн. )  80/30</v>
      </c>
      <c r="E6" s="9">
        <f>[1]Лист1!C297</f>
        <v>110</v>
      </c>
      <c r="F6" s="53">
        <f>[1]Лист1!D297</f>
        <v>41.7</v>
      </c>
      <c r="G6" s="10">
        <f>[1]Лист1!H297</f>
        <v>274.83</v>
      </c>
      <c r="H6" s="10">
        <f>[1]Лист1!E297</f>
        <v>12.54</v>
      </c>
      <c r="I6" s="10">
        <f>[1]Лист1!F297</f>
        <v>18.670000000000002</v>
      </c>
      <c r="J6" s="14">
        <f>[1]Лист1!G297</f>
        <v>14.16</v>
      </c>
    </row>
    <row r="7" spans="1:14" ht="31.5" x14ac:dyDescent="0.25">
      <c r="A7" s="7"/>
      <c r="B7" s="11"/>
      <c r="C7" s="14">
        <f>[1]Лист1!I298</f>
        <v>371</v>
      </c>
      <c r="D7" s="27" t="str">
        <f>[1]Лист1!B298</f>
        <v>Пюре картофельное (картофель, молоко, масло слив, соль йод,)</v>
      </c>
      <c r="E7" s="13">
        <f>[1]Лист1!C298</f>
        <v>170</v>
      </c>
      <c r="F7" s="49">
        <f>[1]Лист1!D298</f>
        <v>23.9</v>
      </c>
      <c r="G7" s="14">
        <f>[1]Лист1!H298</f>
        <v>150.72</v>
      </c>
      <c r="H7" s="14">
        <f>[1]Лист1!E298</f>
        <v>3.5</v>
      </c>
      <c r="I7" s="14">
        <f>[1]Лист1!F298</f>
        <v>5.07</v>
      </c>
      <c r="J7" s="14">
        <f>[1]Лист1!G298</f>
        <v>22.78</v>
      </c>
      <c r="N7" s="77"/>
    </row>
    <row r="8" spans="1:14" ht="31.5" x14ac:dyDescent="0.25">
      <c r="A8" s="7"/>
      <c r="B8" s="11"/>
      <c r="C8" s="14">
        <f>[1]Лист1!I299</f>
        <v>904</v>
      </c>
      <c r="D8" s="28" t="str">
        <f>[1]Лист1!B299</f>
        <v>Напиток из шиповника (шиповник, лимон, сахар-песок)</v>
      </c>
      <c r="E8" s="13">
        <f>[1]Лист1!C299</f>
        <v>200</v>
      </c>
      <c r="F8" s="49">
        <f>[1]Лист1!D299</f>
        <v>5.94</v>
      </c>
      <c r="G8" s="14">
        <f>[1]Лист1!H299</f>
        <v>53.99</v>
      </c>
      <c r="H8" s="14">
        <f>[1]Лист1!E299</f>
        <v>0.21</v>
      </c>
      <c r="I8" s="14">
        <f>[1]Лист1!F299</f>
        <v>7.0000000000000007E-2</v>
      </c>
      <c r="J8" s="14">
        <f>[1]Лист1!G299</f>
        <v>13.13</v>
      </c>
    </row>
    <row r="9" spans="1:14" ht="15.75" x14ac:dyDescent="0.25">
      <c r="A9" s="7"/>
      <c r="B9" s="11"/>
      <c r="C9" s="14"/>
      <c r="D9" s="28" t="str">
        <f>[1]Лист1!B300</f>
        <v>Хлеб пшеничный йодированный</v>
      </c>
      <c r="E9" s="13">
        <f>[1]Лист1!C300</f>
        <v>26</v>
      </c>
      <c r="F9" s="49">
        <f>[1]Лист1!D300</f>
        <v>2.16</v>
      </c>
      <c r="G9" s="14">
        <f>[1]Лист1!H300</f>
        <v>63.18</v>
      </c>
      <c r="H9" s="14">
        <f>[1]Лист1!E300</f>
        <v>1.95</v>
      </c>
      <c r="I9" s="14">
        <f>[1]Лист1!F300</f>
        <v>0.26</v>
      </c>
      <c r="J9" s="14">
        <f>[1]Лист1!G300</f>
        <v>13.26</v>
      </c>
    </row>
    <row r="10" spans="1:14" ht="15.75" x14ac:dyDescent="0.25">
      <c r="A10" s="7"/>
      <c r="B10" s="55"/>
      <c r="C10" s="49">
        <f>[2]Лист1!H203</f>
        <v>0</v>
      </c>
      <c r="D10" s="17" t="s">
        <v>16</v>
      </c>
      <c r="E10" s="19" t="s">
        <v>30</v>
      </c>
      <c r="F10" s="19" t="s">
        <v>24</v>
      </c>
      <c r="G10" s="19">
        <f>[1]Лист1!H301</f>
        <v>546.94999999999993</v>
      </c>
      <c r="H10" s="19">
        <f>[1]Лист1!E301</f>
        <v>18.440000000000001</v>
      </c>
      <c r="I10" s="19">
        <f>[1]Лист1!F301</f>
        <v>24.100000000000005</v>
      </c>
      <c r="J10" s="19">
        <f>[1]Лист1!G301</f>
        <v>64.08</v>
      </c>
    </row>
    <row r="11" spans="1:14" ht="15.75" x14ac:dyDescent="0.25">
      <c r="A11" s="7"/>
      <c r="B11" s="32"/>
      <c r="C11" s="32"/>
      <c r="D11" s="41" t="s">
        <v>17</v>
      </c>
      <c r="E11" s="33"/>
      <c r="F11" s="33" t="s">
        <v>24</v>
      </c>
      <c r="G11" s="42"/>
      <c r="H11" s="42"/>
      <c r="I11" s="42"/>
      <c r="J11" s="18"/>
    </row>
    <row r="12" spans="1:14" ht="15.75" x14ac:dyDescent="0.25">
      <c r="A12" s="7"/>
      <c r="B12" s="23"/>
      <c r="C12" s="23"/>
      <c r="D12" s="26" t="s">
        <v>27</v>
      </c>
      <c r="E12" s="39"/>
      <c r="F12" s="39"/>
      <c r="G12" s="24"/>
      <c r="H12" s="24"/>
      <c r="I12" s="24"/>
      <c r="J12" s="47"/>
    </row>
    <row r="13" spans="1:14" ht="15.75" x14ac:dyDescent="0.25">
      <c r="A13" s="7"/>
      <c r="B13" s="23"/>
      <c r="C13" s="23"/>
      <c r="D13" s="62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38</v>
      </c>
      <c r="J13" s="47" t="s">
        <v>39</v>
      </c>
    </row>
    <row r="14" spans="1:14" ht="15.75" x14ac:dyDescent="0.25">
      <c r="A14" s="7"/>
      <c r="B14" s="23"/>
      <c r="C14" s="23"/>
      <c r="D14" s="25" t="str">
        <f>'[3]1'!D14</f>
        <v>Итого</v>
      </c>
      <c r="E14" s="39" t="s">
        <v>35</v>
      </c>
      <c r="F14" s="39" t="str">
        <f>'[3]1'!F14</f>
        <v>19,00</v>
      </c>
      <c r="G14" s="39" t="s">
        <v>37</v>
      </c>
      <c r="H14" s="39" t="s">
        <v>38</v>
      </c>
      <c r="I14" s="39" t="s">
        <v>38</v>
      </c>
      <c r="J14" s="48" t="s">
        <v>39</v>
      </c>
    </row>
    <row r="15" spans="1:14" ht="15.75" x14ac:dyDescent="0.25">
      <c r="A15" s="7"/>
      <c r="B15" s="23"/>
      <c r="C15" s="23"/>
      <c r="D15" s="26" t="s">
        <v>28</v>
      </c>
      <c r="E15" s="63"/>
      <c r="F15" s="39"/>
      <c r="G15" s="39"/>
      <c r="H15" s="39"/>
      <c r="I15" s="39"/>
      <c r="J15" s="48"/>
    </row>
    <row r="16" spans="1:14" ht="47.25" x14ac:dyDescent="0.25">
      <c r="A16" s="7"/>
      <c r="B16" s="23"/>
      <c r="C16" s="23">
        <v>18</v>
      </c>
      <c r="D16" s="64" t="s">
        <v>40</v>
      </c>
      <c r="E16" s="66" t="s">
        <v>42</v>
      </c>
      <c r="F16" s="24" t="s">
        <v>45</v>
      </c>
      <c r="G16" s="24" t="s">
        <v>47</v>
      </c>
      <c r="H16" s="24" t="s">
        <v>50</v>
      </c>
      <c r="I16" s="24" t="s">
        <v>51</v>
      </c>
      <c r="J16" s="47" t="s">
        <v>52</v>
      </c>
    </row>
    <row r="17" spans="1:10" ht="15.75" x14ac:dyDescent="0.25">
      <c r="A17" s="7"/>
      <c r="B17" s="23"/>
      <c r="C17" s="23">
        <v>977</v>
      </c>
      <c r="D17" s="64" t="s">
        <v>41</v>
      </c>
      <c r="E17" s="66" t="s">
        <v>43</v>
      </c>
      <c r="F17" s="24" t="s">
        <v>46</v>
      </c>
      <c r="G17" s="24" t="s">
        <v>48</v>
      </c>
      <c r="H17" s="24" t="s">
        <v>53</v>
      </c>
      <c r="I17" s="24" t="s">
        <v>54</v>
      </c>
      <c r="J17" s="47" t="s">
        <v>55</v>
      </c>
    </row>
    <row r="18" spans="1:10" ht="15.75" x14ac:dyDescent="0.25">
      <c r="A18" s="7"/>
      <c r="B18" s="23"/>
      <c r="C18" s="23"/>
      <c r="D18" s="65" t="s">
        <v>16</v>
      </c>
      <c r="E18" s="63" t="s">
        <v>44</v>
      </c>
      <c r="F18" s="39" t="s">
        <v>26</v>
      </c>
      <c r="G18" s="39" t="s">
        <v>49</v>
      </c>
      <c r="H18" s="39" t="s">
        <v>56</v>
      </c>
      <c r="I18" s="39" t="s">
        <v>51</v>
      </c>
      <c r="J18" s="48" t="s">
        <v>57</v>
      </c>
    </row>
    <row r="19" spans="1:10" ht="16.5" thickBot="1" x14ac:dyDescent="0.3">
      <c r="A19" s="20"/>
      <c r="B19" s="56"/>
      <c r="C19" s="23"/>
      <c r="D19" s="26" t="s">
        <v>20</v>
      </c>
      <c r="E19" s="24"/>
      <c r="F19" s="24"/>
      <c r="G19" s="24"/>
      <c r="H19" s="57"/>
      <c r="I19" s="57"/>
      <c r="J19" s="47"/>
    </row>
    <row r="20" spans="1:10" ht="15.75" x14ac:dyDescent="0.25">
      <c r="A20" s="7"/>
      <c r="B20" s="23"/>
      <c r="C20" s="44">
        <f>C5</f>
        <v>982</v>
      </c>
      <c r="D20" s="61" t="str">
        <f>[1]Лист1!B303</f>
        <v>Закуска порционная (огурцы свежие)</v>
      </c>
      <c r="E20" s="24">
        <f>[1]Лист1!C303</f>
        <v>40</v>
      </c>
      <c r="F20" s="24">
        <f>[1]Лист1!D303</f>
        <v>15.04</v>
      </c>
      <c r="G20" s="24">
        <f>[1]Лист1!H303</f>
        <v>5.64</v>
      </c>
      <c r="H20" s="24">
        <f>[1]Лист1!E303</f>
        <v>0.32</v>
      </c>
      <c r="I20" s="24">
        <f>[1]Лист1!F303</f>
        <v>0.04</v>
      </c>
      <c r="J20" s="47">
        <f>[1]Лист1!G303</f>
        <v>1</v>
      </c>
    </row>
    <row r="21" spans="1:10" ht="78.75" x14ac:dyDescent="0.25">
      <c r="A21" s="7"/>
      <c r="B21" s="23"/>
      <c r="C21" s="49">
        <f>C6</f>
        <v>225</v>
      </c>
      <c r="D21" s="58" t="str">
        <f>[1]Лист1!B304</f>
        <v>Котлета Незнайка с соусом красным основ.  (говядина, свинина, молоко, хлеб-батон, лук репч., яйцо, сухари панир., масло подс., соль йодир., соус красный осн. )  80/30</v>
      </c>
      <c r="E21" s="24">
        <f>[1]Лист1!C304</f>
        <v>110</v>
      </c>
      <c r="F21" s="24">
        <f>[1]Лист1!D304</f>
        <v>41.7</v>
      </c>
      <c r="G21" s="24">
        <f>[1]Лист1!H304</f>
        <v>274.83</v>
      </c>
      <c r="H21" s="24">
        <f>[1]Лист1!E304</f>
        <v>12.54</v>
      </c>
      <c r="I21" s="24">
        <f>[1]Лист1!F304</f>
        <v>18.670000000000002</v>
      </c>
      <c r="J21" s="47">
        <f>[1]Лист1!G304</f>
        <v>14.16</v>
      </c>
    </row>
    <row r="22" spans="1:10" ht="31.5" x14ac:dyDescent="0.25">
      <c r="A22" s="22"/>
      <c r="B22" s="55"/>
      <c r="C22" s="49">
        <f>C7</f>
        <v>371</v>
      </c>
      <c r="D22" s="27" t="str">
        <f>[1]Лист1!B305</f>
        <v>Пюре картофельное (картофель, молоко, масло слив., соль йод.)</v>
      </c>
      <c r="E22" s="59">
        <f>[1]Лист1!C305</f>
        <v>180</v>
      </c>
      <c r="F22" s="47">
        <f>[1]Лист1!D305</f>
        <v>25.33</v>
      </c>
      <c r="G22" s="47">
        <f>[1]Лист1!H305</f>
        <v>159.59</v>
      </c>
      <c r="H22" s="24">
        <f>[1]Лист1!E305</f>
        <v>3.71</v>
      </c>
      <c r="I22" s="24">
        <f>[1]Лист1!F305</f>
        <v>5.36</v>
      </c>
      <c r="J22" s="47">
        <f>[1]Лист1!G305</f>
        <v>24.12</v>
      </c>
    </row>
    <row r="23" spans="1:10" ht="31.5" x14ac:dyDescent="0.25">
      <c r="A23" s="22"/>
      <c r="B23" s="55"/>
      <c r="C23" s="44">
        <f>C8</f>
        <v>904</v>
      </c>
      <c r="D23" s="27" t="str">
        <f>[1]Лист1!B306</f>
        <v>Напиток из шиповника (шиповник, лимон, сахар-песок)</v>
      </c>
      <c r="E23" s="59">
        <f>[1]Лист1!C306</f>
        <v>200</v>
      </c>
      <c r="F23" s="47">
        <f>[1]Лист1!D306</f>
        <v>5.94</v>
      </c>
      <c r="G23" s="47">
        <f>[1]Лист1!H306</f>
        <v>53.99</v>
      </c>
      <c r="H23" s="24">
        <f>[1]Лист1!E306</f>
        <v>0.21</v>
      </c>
      <c r="I23" s="24">
        <f>[1]Лист1!F306</f>
        <v>7.0000000000000007E-2</v>
      </c>
      <c r="J23" s="47">
        <f>[1]Лист1!G306</f>
        <v>13.13</v>
      </c>
    </row>
    <row r="24" spans="1:10" ht="15.75" x14ac:dyDescent="0.25">
      <c r="A24" s="22"/>
      <c r="B24" s="55"/>
      <c r="C24" s="44"/>
      <c r="D24" s="27" t="str">
        <f>[1]Лист1!B307</f>
        <v>Хлеб пшеничный йодированный</v>
      </c>
      <c r="E24" s="59">
        <f>[1]Лист1!C307</f>
        <v>24</v>
      </c>
      <c r="F24" s="47">
        <f>[1]Лист1!D307</f>
        <v>1.99</v>
      </c>
      <c r="G24" s="47">
        <f>[1]Лист1!H307</f>
        <v>58.32</v>
      </c>
      <c r="H24" s="24">
        <f>[1]Лист1!E307</f>
        <v>1.8</v>
      </c>
      <c r="I24" s="24">
        <f>[1]Лист1!F307</f>
        <v>0.24</v>
      </c>
      <c r="J24" s="47">
        <f>[1]Лист1!G307</f>
        <v>12.24</v>
      </c>
    </row>
    <row r="25" spans="1:10" ht="16.5" thickBot="1" x14ac:dyDescent="0.3">
      <c r="A25" s="22"/>
      <c r="B25" s="21"/>
      <c r="C25" s="72"/>
      <c r="D25" s="41" t="s">
        <v>16</v>
      </c>
      <c r="E25" s="19" t="s">
        <v>31</v>
      </c>
      <c r="F25" s="19">
        <f>[4]Лист1!D128</f>
        <v>90</v>
      </c>
      <c r="G25" s="19">
        <f>[1]Лист1!H308</f>
        <v>552.37</v>
      </c>
      <c r="H25" s="33">
        <f>[1]Лист1!E308</f>
        <v>18.580000000000002</v>
      </c>
      <c r="I25" s="33">
        <f>[1]Лист1!F308</f>
        <v>24.38</v>
      </c>
      <c r="J25" s="19">
        <f>[1]Лист1!G308</f>
        <v>64.650000000000006</v>
      </c>
    </row>
    <row r="26" spans="1:10" ht="15.75" x14ac:dyDescent="0.25">
      <c r="A26" s="22"/>
      <c r="B26" s="73"/>
      <c r="C26" s="32"/>
      <c r="D26" s="41" t="s">
        <v>17</v>
      </c>
      <c r="E26" s="18"/>
      <c r="F26" s="19" t="s">
        <v>18</v>
      </c>
      <c r="G26" s="19"/>
      <c r="H26" s="33"/>
      <c r="I26" s="33"/>
      <c r="J26" s="19"/>
    </row>
    <row r="27" spans="1:10" ht="15.75" x14ac:dyDescent="0.25">
      <c r="A27" s="22"/>
      <c r="B27" s="55"/>
      <c r="C27" s="23"/>
      <c r="D27" s="26" t="s">
        <v>21</v>
      </c>
      <c r="E27" s="47"/>
      <c r="F27" s="47"/>
      <c r="G27" s="47"/>
      <c r="H27" s="24"/>
      <c r="I27" s="24"/>
      <c r="J27" s="47"/>
    </row>
    <row r="28" spans="1:10" ht="63" x14ac:dyDescent="0.25">
      <c r="A28" s="22"/>
      <c r="B28" s="55"/>
      <c r="C28" s="23">
        <f>[1]Лист1!I310</f>
        <v>1079</v>
      </c>
      <c r="D28" s="27" t="str">
        <f>[1]Лист1!B310</f>
        <v>Бульон с мясными фрикадельками и гренками (фрикадельки мясные, морковь, лук репч., чеснок сух., приправа, соль йод., гренки) 30/190/15</v>
      </c>
      <c r="E28" s="47">
        <f>[1]Лист1!C310</f>
        <v>235</v>
      </c>
      <c r="F28" s="47">
        <f>[1]Лист1!D310</f>
        <v>23.83</v>
      </c>
      <c r="G28" s="47">
        <f>[1]Лист1!H310</f>
        <v>129.76</v>
      </c>
      <c r="H28" s="24">
        <f>[1]Лист1!E310</f>
        <v>4.75</v>
      </c>
      <c r="I28" s="24">
        <f>[1]Лист1!F310</f>
        <v>7.45</v>
      </c>
      <c r="J28" s="47">
        <f>[1]Лист1!G310</f>
        <v>6.3</v>
      </c>
    </row>
    <row r="29" spans="1:10" ht="63" x14ac:dyDescent="0.25">
      <c r="A29" s="22"/>
      <c r="B29" s="32"/>
      <c r="C29" s="23">
        <f>[1]Лист1!I311</f>
        <v>523</v>
      </c>
      <c r="D29" s="27" t="str">
        <f>[1]Лист1!B311</f>
        <v>Плов из говядины с овощами (крупа рисовая, говядина, лук репчатый, морковь,томатная паста, масло подсолнечное) 50/190</v>
      </c>
      <c r="E29" s="47">
        <f>[1]Лист1!C311</f>
        <v>240</v>
      </c>
      <c r="F29" s="47">
        <f>[1]Лист1!D311</f>
        <v>77.209999999999994</v>
      </c>
      <c r="G29" s="47">
        <f>[1]Лист1!H311</f>
        <v>443.82</v>
      </c>
      <c r="H29" s="24">
        <f>[1]Лист1!E311</f>
        <v>21.9</v>
      </c>
      <c r="I29" s="24">
        <f>[1]Лист1!F311</f>
        <v>32.950000000000003</v>
      </c>
      <c r="J29" s="47">
        <f>[1]Лист1!G311</f>
        <v>47.41</v>
      </c>
    </row>
    <row r="30" spans="1:10" ht="15.75" x14ac:dyDescent="0.25">
      <c r="A30" s="22"/>
      <c r="B30" s="23"/>
      <c r="C30" s="23">
        <f>[1]Лист1!I312</f>
        <v>431</v>
      </c>
      <c r="D30" s="12" t="str">
        <f>[1]Лист1!B312</f>
        <v>Чай с сахаром (чай, сахар)</v>
      </c>
      <c r="E30" s="47">
        <f>[1]Лист1!C312</f>
        <v>200</v>
      </c>
      <c r="F30" s="47">
        <f>[1]Лист1!D312</f>
        <v>1.63</v>
      </c>
      <c r="G30" s="47">
        <f>[1]Лист1!H312</f>
        <v>36.32</v>
      </c>
      <c r="H30" s="24">
        <f>[1]Лист1!E312</f>
        <v>0</v>
      </c>
      <c r="I30" s="24">
        <f>[1]Лист1!F312</f>
        <v>0</v>
      </c>
      <c r="J30" s="47">
        <f>[1]Лист1!G312</f>
        <v>9.08</v>
      </c>
    </row>
    <row r="31" spans="1:10" ht="15.75" x14ac:dyDescent="0.25">
      <c r="A31" s="22"/>
      <c r="B31" s="23"/>
      <c r="C31" s="23"/>
      <c r="D31" s="60" t="str">
        <f>[1]Лист1!B313</f>
        <v>Хлеб пшеничный йодированный</v>
      </c>
      <c r="E31" s="24">
        <f>[1]Лист1!C313</f>
        <v>28</v>
      </c>
      <c r="F31" s="24">
        <f>[1]Лист1!D313</f>
        <v>2.33</v>
      </c>
      <c r="G31" s="24">
        <f>[1]Лист1!H313</f>
        <v>68.040000000000006</v>
      </c>
      <c r="H31" s="24">
        <f>[1]Лист1!E313</f>
        <v>2.1</v>
      </c>
      <c r="I31" s="24">
        <f>[1]Лист1!F313</f>
        <v>0.28000000000000003</v>
      </c>
      <c r="J31" s="24">
        <f>[1]Лист1!G313</f>
        <v>14.28</v>
      </c>
    </row>
    <row r="32" spans="1:10" ht="15.75" x14ac:dyDescent="0.25">
      <c r="A32" s="22"/>
      <c r="B32" s="32"/>
      <c r="C32" s="23"/>
      <c r="D32" s="29" t="s">
        <v>16</v>
      </c>
      <c r="E32" s="48" t="s">
        <v>32</v>
      </c>
      <c r="F32" s="48" t="s">
        <v>23</v>
      </c>
      <c r="G32" s="48">
        <f>[1]Лист1!H314</f>
        <v>677.93999999999994</v>
      </c>
      <c r="H32" s="39">
        <f>[1]Лист1!E314</f>
        <v>31.869999999999997</v>
      </c>
      <c r="I32" s="39">
        <f>[1]Лист1!F314</f>
        <v>30.77</v>
      </c>
      <c r="J32" s="48">
        <f>[1]Лист1!G314</f>
        <v>88.26</v>
      </c>
    </row>
    <row r="33" spans="1:10" ht="16.5" thickBot="1" x14ac:dyDescent="0.3">
      <c r="A33" s="22"/>
      <c r="B33" s="23"/>
      <c r="C33" s="23"/>
      <c r="D33" s="30" t="s">
        <v>17</v>
      </c>
      <c r="E33" s="47"/>
      <c r="F33" s="48" t="s">
        <v>23</v>
      </c>
      <c r="G33" s="47"/>
      <c r="H33" s="24"/>
      <c r="I33" s="24"/>
      <c r="J33" s="47"/>
    </row>
    <row r="34" spans="1:10" ht="15.75" x14ac:dyDescent="0.25">
      <c r="A34" s="22"/>
      <c r="B34" s="23"/>
      <c r="C34" s="23"/>
      <c r="D34" s="26" t="s">
        <v>29</v>
      </c>
      <c r="E34" s="47"/>
      <c r="F34" s="48"/>
      <c r="G34" s="47"/>
      <c r="H34" s="24"/>
      <c r="I34" s="24"/>
      <c r="J34" s="47"/>
    </row>
    <row r="35" spans="1:10" ht="63" x14ac:dyDescent="0.25">
      <c r="A35" s="22"/>
      <c r="B35" s="23"/>
      <c r="C35" s="23">
        <f t="shared" ref="C35:C37" si="0">C28</f>
        <v>1079</v>
      </c>
      <c r="D35" s="62" t="str">
        <f>[1]Лист1!B316</f>
        <v>Бульон с мясными фрикадельками и гренками (фрикадельки мясные, морковь, лук репч., чеснок сух., приправа, соль йод., гренки) 30/250/15</v>
      </c>
      <c r="E35" s="47">
        <f>[1]Лист1!C316</f>
        <v>295</v>
      </c>
      <c r="F35" s="47">
        <f>[1]Лист1!D316</f>
        <v>24.36</v>
      </c>
      <c r="G35" s="47">
        <f>[1]Лист1!H316</f>
        <v>129.76</v>
      </c>
      <c r="H35" s="24">
        <f>[1]Лист1!E316</f>
        <v>4.75</v>
      </c>
      <c r="I35" s="24">
        <f>[1]Лист1!F316</f>
        <v>7.45</v>
      </c>
      <c r="J35" s="47">
        <f>[1]Лист1!G316</f>
        <v>6.3</v>
      </c>
    </row>
    <row r="36" spans="1:10" ht="63" x14ac:dyDescent="0.25">
      <c r="A36" s="22"/>
      <c r="B36" s="23"/>
      <c r="C36" s="23">
        <f t="shared" si="0"/>
        <v>523</v>
      </c>
      <c r="D36" s="62" t="str">
        <f>[1]Лист1!B317</f>
        <v>Плов из говядины с овощами (крупа рисовая, говядина, лук репчатый, морковь,томатная паста, масло подсолнечное) 60/220</v>
      </c>
      <c r="E36" s="47">
        <f>[1]Лист1!C317</f>
        <v>280</v>
      </c>
      <c r="F36" s="47">
        <f>[1]Лист1!D317</f>
        <v>91.85</v>
      </c>
      <c r="G36" s="47">
        <f>[1]Лист1!H317</f>
        <v>563.36</v>
      </c>
      <c r="H36" s="24">
        <f>[1]Лист1!E317</f>
        <v>26.46</v>
      </c>
      <c r="I36" s="24">
        <f>[1]Лист1!F317</f>
        <v>39.82</v>
      </c>
      <c r="J36" s="47">
        <f>[1]Лист1!G317</f>
        <v>57.29</v>
      </c>
    </row>
    <row r="37" spans="1:10" ht="15.75" x14ac:dyDescent="0.25">
      <c r="A37" s="22"/>
      <c r="B37" s="23"/>
      <c r="C37" s="23">
        <f t="shared" si="0"/>
        <v>431</v>
      </c>
      <c r="D37" s="62" t="str">
        <f>[1]Лист1!B318</f>
        <v>Чай с сахаром (чай, сахар)</v>
      </c>
      <c r="E37" s="47">
        <f>[1]Лист1!C318</f>
        <v>200</v>
      </c>
      <c r="F37" s="47">
        <f>[1]Лист1!D318</f>
        <v>1.63</v>
      </c>
      <c r="G37" s="47">
        <f>[1]Лист1!H318</f>
        <v>36.32</v>
      </c>
      <c r="H37" s="24">
        <f>[1]Лист1!E318</f>
        <v>0</v>
      </c>
      <c r="I37" s="24">
        <f>[1]Лист1!F318</f>
        <v>0</v>
      </c>
      <c r="J37" s="47">
        <f>[1]Лист1!G318</f>
        <v>9.08</v>
      </c>
    </row>
    <row r="38" spans="1:10" ht="15.75" x14ac:dyDescent="0.25">
      <c r="A38" s="22"/>
      <c r="B38" s="23"/>
      <c r="C38" s="23"/>
      <c r="D38" s="62" t="str">
        <f>[1]Лист1!B319</f>
        <v>Хлеб пшеничный йодированный</v>
      </c>
      <c r="E38" s="47">
        <f>[1]Лист1!C319</f>
        <v>26</v>
      </c>
      <c r="F38" s="47">
        <f>[1]Лист1!D319</f>
        <v>2.16</v>
      </c>
      <c r="G38" s="47">
        <f>[1]Лист1!H319</f>
        <v>63.18</v>
      </c>
      <c r="H38" s="24">
        <f>[1]Лист1!E319</f>
        <v>1.95</v>
      </c>
      <c r="I38" s="24">
        <f>[1]Лист1!F319</f>
        <v>0.26</v>
      </c>
      <c r="J38" s="47">
        <f>[1]Лист1!G319</f>
        <v>13.26</v>
      </c>
    </row>
    <row r="39" spans="1:10" ht="15.75" x14ac:dyDescent="0.25">
      <c r="A39" s="22"/>
      <c r="B39" s="23"/>
      <c r="C39" s="23"/>
      <c r="D39" s="29" t="s">
        <v>16</v>
      </c>
      <c r="E39" s="19" t="s">
        <v>33</v>
      </c>
      <c r="F39" s="19" t="str">
        <f t="shared" ref="D39:F40" ca="1" si="1">F47</f>
        <v>120,00</v>
      </c>
      <c r="G39" s="19">
        <f>[1]Лист1!H320</f>
        <v>792.62</v>
      </c>
      <c r="H39" s="33">
        <f>[1]Лист1!E320</f>
        <v>31.869999999999997</v>
      </c>
      <c r="I39" s="33">
        <f>[1]Лист1!F320</f>
        <v>30.77</v>
      </c>
      <c r="J39" s="19">
        <f>[1]Лист1!G320</f>
        <v>88.26</v>
      </c>
    </row>
    <row r="40" spans="1:10" ht="15.75" x14ac:dyDescent="0.25">
      <c r="A40" s="22"/>
      <c r="B40" s="23"/>
      <c r="C40" s="23"/>
      <c r="D40" s="29" t="str">
        <f t="shared" si="1"/>
        <v>Льготное питание</v>
      </c>
      <c r="E40" s="18"/>
      <c r="F40" s="19" t="s">
        <v>25</v>
      </c>
      <c r="G40" s="19"/>
      <c r="H40" s="33"/>
      <c r="I40" s="33"/>
      <c r="J40" s="19"/>
    </row>
    <row r="41" spans="1:10" ht="15.75" x14ac:dyDescent="0.25">
      <c r="A41" s="22"/>
      <c r="B41" s="23"/>
      <c r="C41" s="23"/>
      <c r="D41" s="25"/>
      <c r="E41" s="47"/>
      <c r="F41" s="48"/>
      <c r="G41" s="47"/>
      <c r="H41" s="24"/>
      <c r="I41" s="24"/>
      <c r="J41" s="47"/>
    </row>
    <row r="42" spans="1:10" ht="16.5" thickBot="1" x14ac:dyDescent="0.3">
      <c r="A42" s="22"/>
      <c r="B42" s="56"/>
      <c r="C42" s="23"/>
      <c r="D42" s="26" t="s">
        <v>22</v>
      </c>
      <c r="E42" s="47"/>
      <c r="F42" s="47"/>
      <c r="G42" s="47"/>
      <c r="H42" s="24"/>
      <c r="I42" s="24"/>
      <c r="J42" s="47"/>
    </row>
    <row r="43" spans="1:10" ht="63" x14ac:dyDescent="0.25">
      <c r="A43" s="7" t="s">
        <v>11</v>
      </c>
      <c r="B43" s="55"/>
      <c r="C43" s="12">
        <f t="shared" ref="C43:C45" si="2">C28</f>
        <v>1079</v>
      </c>
      <c r="D43" s="27" t="str">
        <f t="shared" ref="D43:J47" si="3">D35</f>
        <v>Бульон с мясными фрикадельками и гренками (фрикадельки мясные, морковь, лук репч., чеснок сух., приправа, соль йод., гренки) 30/250/15</v>
      </c>
      <c r="E43" s="45">
        <f t="shared" si="3"/>
        <v>295</v>
      </c>
      <c r="F43" s="54">
        <f t="shared" si="3"/>
        <v>24.36</v>
      </c>
      <c r="G43" s="46">
        <f t="shared" si="3"/>
        <v>129.76</v>
      </c>
      <c r="H43" s="16">
        <f t="shared" si="3"/>
        <v>4.75</v>
      </c>
      <c r="I43" s="16">
        <f t="shared" si="3"/>
        <v>7.45</v>
      </c>
      <c r="J43" s="16">
        <f t="shared" si="3"/>
        <v>6.3</v>
      </c>
    </row>
    <row r="44" spans="1:10" ht="63" x14ac:dyDescent="0.25">
      <c r="A44" s="7"/>
      <c r="B44" s="11"/>
      <c r="C44" s="12">
        <f t="shared" si="2"/>
        <v>523</v>
      </c>
      <c r="D44" s="27" t="str">
        <f t="shared" si="3"/>
        <v>Плов из говядины с овощами (крупа рисовая, говядина, лук репчатый, морковь,томатная паста, масло подсолнечное) 60/220</v>
      </c>
      <c r="E44" s="13">
        <f t="shared" si="3"/>
        <v>280</v>
      </c>
      <c r="F44" s="47">
        <f t="shared" si="3"/>
        <v>91.85</v>
      </c>
      <c r="G44" s="14">
        <f t="shared" si="3"/>
        <v>563.36</v>
      </c>
      <c r="H44" s="14">
        <f t="shared" si="3"/>
        <v>26.46</v>
      </c>
      <c r="I44" s="14">
        <f t="shared" si="3"/>
        <v>39.82</v>
      </c>
      <c r="J44" s="14">
        <f t="shared" si="3"/>
        <v>57.29</v>
      </c>
    </row>
    <row r="45" spans="1:10" ht="15.75" x14ac:dyDescent="0.25">
      <c r="A45" s="7"/>
      <c r="B45" s="11"/>
      <c r="C45" s="31">
        <f t="shared" si="2"/>
        <v>431</v>
      </c>
      <c r="D45" s="12" t="str">
        <f t="shared" si="3"/>
        <v>Чай с сахаром (чай, сахар)</v>
      </c>
      <c r="E45" s="13">
        <f t="shared" si="3"/>
        <v>200</v>
      </c>
      <c r="F45" s="47">
        <f t="shared" si="3"/>
        <v>1.63</v>
      </c>
      <c r="G45" s="14">
        <f t="shared" si="3"/>
        <v>36.32</v>
      </c>
      <c r="H45" s="14">
        <f t="shared" si="3"/>
        <v>0</v>
      </c>
      <c r="I45" s="14">
        <f t="shared" si="3"/>
        <v>0</v>
      </c>
      <c r="J45" s="14">
        <f t="shared" si="3"/>
        <v>9.08</v>
      </c>
    </row>
    <row r="46" spans="1:10" ht="15.75" x14ac:dyDescent="0.25">
      <c r="A46" s="7"/>
      <c r="B46" s="11"/>
      <c r="C46" s="12"/>
      <c r="D46" s="28" t="str">
        <f t="shared" si="3"/>
        <v>Хлеб пшеничный йодированный</v>
      </c>
      <c r="E46" s="15">
        <f t="shared" si="3"/>
        <v>26</v>
      </c>
      <c r="F46" s="47">
        <f t="shared" si="3"/>
        <v>2.16</v>
      </c>
      <c r="G46" s="14">
        <f t="shared" si="3"/>
        <v>63.18</v>
      </c>
      <c r="H46" s="14">
        <f t="shared" si="3"/>
        <v>1.95</v>
      </c>
      <c r="I46" s="14">
        <f t="shared" si="3"/>
        <v>0.26</v>
      </c>
      <c r="J46" s="14">
        <f t="shared" si="3"/>
        <v>13.26</v>
      </c>
    </row>
    <row r="47" spans="1:10" ht="15.75" x14ac:dyDescent="0.25">
      <c r="A47" s="7"/>
      <c r="B47" s="32"/>
      <c r="C47" s="32"/>
      <c r="D47" s="29" t="str">
        <f t="shared" si="3"/>
        <v>Итого</v>
      </c>
      <c r="E47" s="33" t="str">
        <f t="shared" si="3"/>
        <v>801</v>
      </c>
      <c r="F47" s="33">
        <f t="shared" ca="1" si="3"/>
        <v>0</v>
      </c>
      <c r="G47" s="33">
        <f t="shared" si="3"/>
        <v>792.62</v>
      </c>
      <c r="H47" s="33">
        <f t="shared" si="3"/>
        <v>31.869999999999997</v>
      </c>
      <c r="I47" s="33">
        <f t="shared" si="3"/>
        <v>30.77</v>
      </c>
      <c r="J47" s="34">
        <f t="shared" si="3"/>
        <v>88.26</v>
      </c>
    </row>
    <row r="48" spans="1:10" ht="16.5" thickBot="1" x14ac:dyDescent="0.3">
      <c r="A48" s="20"/>
      <c r="B48" s="21"/>
      <c r="C48" s="21"/>
      <c r="D48" s="30" t="s">
        <v>17</v>
      </c>
      <c r="E48" s="35"/>
      <c r="F48" s="36">
        <v>120</v>
      </c>
      <c r="G48" s="37"/>
      <c r="H48" s="37"/>
      <c r="I48" s="37"/>
      <c r="J4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2024-01-26T03:38:03Z</dcterms:modified>
</cp:coreProperties>
</file>